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092" windowWidth="20460" windowHeight="4140" tabRatio="932" activeTab="4"/>
  </bookViews>
  <sheets>
    <sheet name="Приложение 1" sheetId="1" r:id="rId1"/>
    <sheet name="Приложение 2" sheetId="2" r:id="rId2"/>
    <sheet name="Приложение 3" sheetId="3" r:id="rId3"/>
    <sheet name="Приложение 4" sheetId="4" r:id="rId4"/>
    <sheet name="Приложение 5" sheetId="5" r:id="rId5"/>
  </sheets>
  <definedNames>
    <definedName name="_xlnm._FilterDatabase" localSheetId="2" hidden="1">'Приложение 3'!$B$7:$E$457</definedName>
    <definedName name="_xlnm._FilterDatabase" localSheetId="3" hidden="1">'Приложение 4'!$A$14:$G$498</definedName>
    <definedName name="_xlnm._FilterDatabase" localSheetId="4" hidden="1">'Приложение 5'!$B$6:$C$374</definedName>
    <definedName name="_xlnm.Print_Titles" localSheetId="1">'Приложение 2'!$9:$9</definedName>
    <definedName name="_xlnm.Print_Titles" localSheetId="2">'Приложение 3'!$5:$5</definedName>
    <definedName name="_xlnm.Print_Titles" localSheetId="3">'Приложение 4'!$12:$14</definedName>
    <definedName name="_xlnm.Print_Titles" localSheetId="4">'Приложение 5'!$4:$4</definedName>
    <definedName name="_xlnm.Print_Area" localSheetId="0">'Приложение 1'!$A$1:$C$17</definedName>
    <definedName name="_xlnm.Print_Area" localSheetId="1">'Приложение 2'!$A$1:$C$155</definedName>
    <definedName name="_xlnm.Print_Area" localSheetId="2">'Приложение 3'!$A$1:$F$457</definedName>
    <definedName name="_xlnm.Print_Area" localSheetId="3">'Приложение 4'!$A$1:$G$498</definedName>
    <definedName name="_xlnm.Print_Area" localSheetId="4">'Приложение 5'!$A$1:$D$374</definedName>
  </definedNames>
  <calcPr fullCalcOnLoad="1"/>
</workbook>
</file>

<file path=xl/sharedStrings.xml><?xml version="1.0" encoding="utf-8"?>
<sst xmlns="http://schemas.openxmlformats.org/spreadsheetml/2006/main" count="5239" uniqueCount="847">
  <si>
    <t>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</si>
  <si>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Оказание финансовой поддержки общественным организациям ветеранов войны, труда, Вооруженных Сил и правоохранительных органов</t>
  </si>
  <si>
    <t>Осуществление отдельных государственных полномочий в сфере архивного дела</t>
  </si>
  <si>
    <t>Осуществление отдельных государственных полномочий в сфере трудовых отношений</t>
  </si>
  <si>
    <t>002</t>
  </si>
  <si>
    <t>Непрограммные расходы Администрации Льговского района Курской области</t>
  </si>
  <si>
    <t>Резервный фонд Администрации Льговского района Курской области</t>
  </si>
  <si>
    <t>Основное мероприятие "Обеспечение стандарта обязательного наркологического лечения и медико- социальной реабилитации больных наркоманией в медицинских учреждениях Курской области"</t>
  </si>
  <si>
    <t>Создание комплексной системы мер по профилактике потребления наркотиков</t>
  </si>
  <si>
    <t>21 2 01 С1486</t>
  </si>
  <si>
    <t>73 1 00 С1402</t>
  </si>
  <si>
    <t>Защита населения и территории от чрезвычайных ситуаций природного и техногенного характера, гражданская оборона</t>
  </si>
  <si>
    <t>03 2 04 S3090</t>
  </si>
  <si>
    <t>рублей</t>
  </si>
  <si>
    <t>Капитальный ремонт, ремонт и содержание автомобильных дорог общего пользования местного значения</t>
  </si>
  <si>
    <t>ОБЩЕГОСУДАРСТВЕННЫЕ ВОПРОСЫ</t>
  </si>
  <si>
    <t>Обеспечение мер социальной поддержки ветеранов труда</t>
  </si>
  <si>
    <t>Функционирование высшего должностного лица субъекта Российской Федерации и муниципального образования</t>
  </si>
  <si>
    <t>Другие общегосударственные вопросы</t>
  </si>
  <si>
    <t>Другие вопросы в области образования</t>
  </si>
  <si>
    <t>Культура</t>
  </si>
  <si>
    <t>004</t>
  </si>
  <si>
    <t>Реализация мероприятий в сфере молодежной политики</t>
  </si>
  <si>
    <t>Содержание работников, осуществляющих переданные государственные полномочия в сфере социальной защиты населения</t>
  </si>
  <si>
    <t>Основное мероприятие "Обслуживание единой информационно - коммуникационной среды (ЕИКС)"</t>
  </si>
  <si>
    <t>Проведение мероприятий по подключению к ресурсам электронного правительства Льговского района Курской области</t>
  </si>
  <si>
    <t>20 1 01 С1494</t>
  </si>
  <si>
    <t>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</si>
  <si>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Осуществление отдельных государственных полномочий по предоставлению работникам муниципальных учреждений культуры мер социальной поддержки</t>
  </si>
  <si>
    <t>Наименование</t>
  </si>
  <si>
    <t>Дошкольное образование</t>
  </si>
  <si>
    <t>ГРБС</t>
  </si>
  <si>
    <t>12 2 02 С1435</t>
  </si>
  <si>
    <t>Основное мероприятие "Организация временного трудоустройства несовершеннолетних граждан в возрасте от 14 до 18 лет, в свободное от учебы время"</t>
  </si>
  <si>
    <t>Основное мероприятие "Организация обучения лиц, замещающих выборные муниципальные должности, муниципальных служащих на курсах повышения квалификации"</t>
  </si>
  <si>
    <t>ФИЗИЧЕСКАЯ КУЛЬТУРА И СПОРТ</t>
  </si>
  <si>
    <t>Физическая культура</t>
  </si>
  <si>
    <t>Обеспечение функционирования местных администраций</t>
  </si>
  <si>
    <t>Непрограммная деятельность органов местного самоуправления</t>
  </si>
  <si>
    <t>Обеспечение деятельности администрации муниципального образования</t>
  </si>
  <si>
    <t>Выплата компенсации части родительской платы</t>
  </si>
  <si>
    <t>Администрация Льговского района Курской области</t>
  </si>
  <si>
    <t>001</t>
  </si>
  <si>
    <t>01</t>
  </si>
  <si>
    <t>02</t>
  </si>
  <si>
    <t>03</t>
  </si>
  <si>
    <t>04</t>
  </si>
  <si>
    <t>Управление финансов администрации Льговского района Курской области</t>
  </si>
  <si>
    <t>09</t>
  </si>
  <si>
    <t>06</t>
  </si>
  <si>
    <t>07</t>
  </si>
  <si>
    <t>08</t>
  </si>
  <si>
    <t>10</t>
  </si>
  <si>
    <t>Дотации на выравнивание бюджетной обеспеченности субъектов Российской Федерации и муниципальных образований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</si>
  <si>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</si>
  <si>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субсидий бюджетным, автономным учреждениям и иным некоммерческим организациям</t>
  </si>
  <si>
    <t>Обеспечение мер социальной поддержки тружеников тыла</t>
  </si>
  <si>
    <t>Другие вопросы в области социальной политики</t>
  </si>
  <si>
    <t>Общеэкономические вопросы</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</si>
  <si>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</si>
  <si>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Реализация мероприятий по распространению официальной информации</t>
  </si>
  <si>
    <t>Реализация государственных функций, связанных с общегосударственным управлением</t>
  </si>
  <si>
    <t>Основное мероприятие "Гражданско-патриотическое воспитание и допризывная подготовка молодежи. Формирование российской идентичности и толерантности в молодежной среде"</t>
  </si>
  <si>
    <t>Код бюджетной классификации Российской Федерации</t>
  </si>
  <si>
    <t>Наименование доходов</t>
  </si>
  <si>
    <t>Сумма</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</si>
  <si>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</si>
  <si>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</si>
  <si>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</si>
  <si>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</si>
  <si>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</si>
  <si>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</si>
  <si>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</si>
  <si>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</si>
  <si>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</si>
  <si>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</si>
  <si>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</si>
  <si>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</si>
  <si>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</si>
  <si>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</si>
  <si>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</si>
  <si>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</si>
  <si>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</si>
  <si>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</si>
  <si>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</si>
  <si>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</si>
  <si>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</si>
  <si>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</si>
  <si>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</si>
  <si>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</si>
  <si>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</si>
  <si>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</si>
  <si>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</si>
  <si>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</si>
  <si>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</si>
  <si>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1 05 02000 02 0000 110</t>
  </si>
  <si>
    <t>Единый налог на вмененный доход для отдельных видов деятельности</t>
  </si>
  <si>
    <t>1 05 02010 02 0000 110</t>
  </si>
  <si>
    <t>1 05 03000 00 0000 110</t>
  </si>
  <si>
    <t>Единый сельскохозяйственный налог</t>
  </si>
  <si>
    <t>1 05 03010 01 0000 110</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</si>
  <si>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</si>
  <si>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</si>
  <si>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</si>
  <si>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</si>
  <si>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</si>
  <si>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</si>
  <si>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</si>
  <si>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</si>
  <si>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</si>
  <si>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</si>
  <si>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</si>
  <si>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</si>
  <si>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 xml:space="preserve"> 1 12 01040 01 0000 120</t>
  </si>
  <si>
    <t>Плата за размещение отходов производства и потребления</t>
  </si>
  <si>
    <t>1 13 00000 00 0000 000</t>
  </si>
  <si>
    <t>1 13 02000 00 0000 130</t>
  </si>
  <si>
    <t>Санитарно-эпидемиологическое благополучие</t>
  </si>
  <si>
    <t>Доходы от компенсации затрат государства</t>
  </si>
  <si>
    <t>1 13 02990 00 0000 130</t>
  </si>
  <si>
    <t>1 13 02995 05 0000 130</t>
  </si>
  <si>
    <t>Прочие доходы от компенсации затрат бюджетов муниципальных районов</t>
  </si>
  <si>
    <t>2 00 00000 00 0000 000</t>
  </si>
  <si>
    <t>2 02 00000 00 0000 000</t>
  </si>
  <si>
    <t>Дотации на выравнивание бюджетной обеспеченности</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</si>
  <si>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</si>
  <si>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</si>
  <si>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</si>
  <si>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</si>
  <si>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Прочие субвенции</t>
  </si>
  <si>
    <t>Прочие субвенции бюджетам муниципальных районов</t>
  </si>
  <si>
    <t>Связь и информатика</t>
  </si>
  <si>
    <t xml:space="preserve">Основное мероприятие «Проведение первичных мероприятий по защите информации </t>
  </si>
  <si>
    <t>Основное мероприятие "Проведение муниципальной политики в области имущественных и земельных отношений на территории Льговского района Курской области"</t>
  </si>
  <si>
    <t>Мероприятия в области земельных отношений</t>
  </si>
  <si>
    <t>04 1 01 С1468</t>
  </si>
  <si>
    <t>20 2 01 С1494</t>
  </si>
  <si>
    <t>ЗДРАВООХРАНЕНИЕ</t>
  </si>
  <si>
    <t>22 1 01 12700</t>
  </si>
  <si>
    <t>8 90 00000 00 0000 000</t>
  </si>
  <si>
    <t>Всего доходов</t>
  </si>
  <si>
    <t>НАЦИОНАЛЬНАЯ ЭКОНОМИКА</t>
  </si>
  <si>
    <t>ОБРАЗОВАНИЕ</t>
  </si>
  <si>
    <t>Резервные фонды органов местного самоуправления</t>
  </si>
  <si>
    <t>Отдел культуры, молодежной политики, физической культуры и спорта администрации Льговского района Курской области</t>
  </si>
  <si>
    <t>005</t>
  </si>
  <si>
    <t>Представительное Собрание Льговского района Курской области</t>
  </si>
  <si>
    <t>Основное мероприятие "Осуществление работы по профилактике преступлений и иных правонарушений в молодежной среде"</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</si>
  <si>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</si>
  <si>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</si>
  <si>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</si>
  <si>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</si>
  <si>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доходы от компенсации затрат государства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</si>
  <si>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</si>
  <si>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</si>
  <si>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</si>
  <si>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муниципальных районов на выравнивание бюджетной обеспеченности</t>
  </si>
  <si>
    <t>Субвенции бюджетам бюджетной системы Российской Федерации</t>
  </si>
  <si>
    <t>1 01 02020 01 0000 110</t>
  </si>
  <si>
    <t>1 01 02030 01 0000 110</t>
  </si>
  <si>
    <t>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</si>
  <si>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Закупка товаров, работ и услуг для обеспечения государственных (муниципальных) нужд</t>
  </si>
  <si>
    <t>Другие вопросы в области культуры, кинематографии</t>
  </si>
  <si>
    <t>ВЕДОМСТВЕННАЯ СТРУКТУРА</t>
  </si>
  <si>
    <t>Пенсионное обеспечение</t>
  </si>
  <si>
    <t>800</t>
  </si>
  <si>
    <t>ВСЕГО РАСХОДОВ</t>
  </si>
  <si>
    <t>13</t>
  </si>
  <si>
    <t>Расходы на обеспечение деятельности (оказание услуг) муниципальных учреждений</t>
  </si>
  <si>
    <t>Развитие рынка труда, повышение эффективности занятости населения</t>
  </si>
  <si>
    <t>Отдел образования администрации Льговского района Курской области</t>
  </si>
  <si>
    <t>100</t>
  </si>
  <si>
    <t>200</t>
  </si>
  <si>
    <t>СОЦИАЛЬНАЯ ПОЛИТИКА</t>
  </si>
  <si>
    <t>Охрана семьи и детства</t>
  </si>
  <si>
    <t>Содержание ребенка в семье опекуна и приемной семье, а также вознаграждение, причитающееся приемному родителю</t>
  </si>
  <si>
    <t xml:space="preserve"> </t>
  </si>
  <si>
    <t>Дорожное хозяйство (дорожные фонды)</t>
  </si>
  <si>
    <t>Обеспечение деятельности Представительного Собрания Льговского района Курской области</t>
  </si>
  <si>
    <t>Аппарат Представительного Собрания Льговского района Курской области</t>
  </si>
  <si>
    <t>Обеспечение деятельности и выполнение функций органов местного самоуправления</t>
  </si>
  <si>
    <t xml:space="preserve">71 1 00 С1402 </t>
  </si>
  <si>
    <t>77 2 00 13480</t>
  </si>
  <si>
    <t>78 1 00 С1403</t>
  </si>
  <si>
    <t>Обеспечение функционирования Главы Льговского района Курской области</t>
  </si>
  <si>
    <t>Глава Льговского района Курской области</t>
  </si>
  <si>
    <t>Основное мероприятие "Оказание мер социальной поддержки общественным организациям ветеранов войны, труда, Вооруженных Сил и правоохранительных органов"</t>
  </si>
  <si>
    <t>02 1 02 13200</t>
  </si>
  <si>
    <t>Основное мероприятие "Меры по укреплению здоровья, культурного досуга, социальной защищенности отдельных категорий граждан"</t>
  </si>
  <si>
    <t>Проведение мероприятий в области социальной политики</t>
  </si>
  <si>
    <t>02 3 04 13170</t>
  </si>
  <si>
    <t>Основное мероприятие "Реализация мероприятий, направленных на развитие и укрепление института семьи"</t>
  </si>
  <si>
    <t>02 3 03 С1475</t>
  </si>
  <si>
    <t>09 1 01 С1437</t>
  </si>
  <si>
    <t>Основное мероприятие "Организация деятельности муниципального архива Льговского района Курской области"</t>
  </si>
  <si>
    <t>10 2 01 13360</t>
  </si>
  <si>
    <t>76 1 00 С1404</t>
  </si>
  <si>
    <t>77 2 00 С1401</t>
  </si>
  <si>
    <t>77 2 00 С1439</t>
  </si>
  <si>
    <t>Основное мероприятие "Предупредительные мероприятия на водных объектах Льговского района Курской области"</t>
  </si>
  <si>
    <t>Основное мероприятие "Пропаганда ценностей здоровья и здорового образа жизни среди населения Льговского района"</t>
  </si>
  <si>
    <t>12 2 01 С1435</t>
  </si>
  <si>
    <t>Основное мероприятие "Финансовое обеспечение отдельных полномочий Курской области в сфере трудовых отношений, переданных для осуществления органам местного самоуправления"</t>
  </si>
  <si>
    <t>17 2 01 13310</t>
  </si>
  <si>
    <t>Основное мероприятие "Создание благоприятных условий для развития сети автомобильных дорог общего пользования местного значения Льговского района Курской области"</t>
  </si>
  <si>
    <t>11 2 01 С1424</t>
  </si>
  <si>
    <t>Основное мероприятие "Создание условий для вовлечения молодежи в активную общественную деятельность"</t>
  </si>
  <si>
    <t>08 2 01 С1414</t>
  </si>
  <si>
    <t>08 2 02 С1414</t>
  </si>
  <si>
    <t>Мероприятия, связанные с организацией отдыха детей в каникулярное время</t>
  </si>
  <si>
    <t>08 4 01 С1458</t>
  </si>
  <si>
    <t>08 4 01 S3540</t>
  </si>
  <si>
    <t>Основное мероприятие "Меры социальной поддержки отдельных категорий граждан"</t>
  </si>
  <si>
    <t>02 2 01 С1445</t>
  </si>
  <si>
    <t>02 3 01 13190</t>
  </si>
  <si>
    <t>Основное мероприятие "Финансовое обеспечение переданных полномочий на содержание работников, в сфере социальной защиты населения"</t>
  </si>
  <si>
    <t>02 1 01 13220</t>
  </si>
  <si>
    <t>Основное мероприятие "Обеспечение деятельности комиссий по делам несовершеннолетних и защите их прав"</t>
  </si>
  <si>
    <t>12 1 01 13180</t>
  </si>
  <si>
    <t>08 4 01 С1401</t>
  </si>
  <si>
    <t>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</si>
  <si>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Содержание работников, осуществляющих переданные государственные полномочия по выплате компенсации части родительской платы</t>
  </si>
  <si>
    <t>Развитие системы оздоровления и отдыха детей</t>
  </si>
  <si>
    <t>Осуществление отдельных государственных полномочий по расчету и предоставлению дотаций на выравнивание бюджетной обеспеченности поселений</t>
  </si>
  <si>
    <t>22 1 01 12712</t>
  </si>
  <si>
    <t>77 2 00 59300</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</si>
  <si>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спортивных мероприятий"</t>
  </si>
  <si>
    <t>08 3 01 С1406</t>
  </si>
  <si>
    <t>75 3 00 С1402</t>
  </si>
  <si>
    <t>14 3 01 С1402</t>
  </si>
  <si>
    <t>Обеспечение мер социальной  поддержки реабилитированных лиц и лиц, признанных пострадавшими от политических репрессий</t>
  </si>
  <si>
    <t>02 2 01 11130</t>
  </si>
  <si>
    <t>02 2 01 11170</t>
  </si>
  <si>
    <t>02 2 01 11180</t>
  </si>
  <si>
    <t>02 2 01 13140</t>
  </si>
  <si>
    <t>02 2 01 13150</t>
  </si>
  <si>
    <t>02 2 01 13160</t>
  </si>
  <si>
    <t>14 2 01 13450</t>
  </si>
  <si>
    <t>Основное мероприятие "Выравнивание бюджетной обеспеченности муниципальных поселений Льговского района Курской области"</t>
  </si>
  <si>
    <t>17 1 01 C1436</t>
  </si>
  <si>
    <t>Основное мероприятие "Развитие дошкольного образования"</t>
  </si>
  <si>
    <t>03 2 01 13030</t>
  </si>
  <si>
    <t>03 2 01 С1401</t>
  </si>
  <si>
    <t>Основное мероприятие "Развитие общего образования"</t>
  </si>
  <si>
    <t>03 2 02 13040</t>
  </si>
  <si>
    <t>03 2 02 С1401</t>
  </si>
  <si>
    <t>Основное мероприятие "Социальная поддержка отдельным категориям граждан по оплате жилого помещения и коммунальных услуг"</t>
  </si>
  <si>
    <t>03 2 03 13070</t>
  </si>
  <si>
    <t>Основное мероприятие "Совершенствование  организации школьного питания"</t>
  </si>
  <si>
    <t>Основное мероприятие "Социальные гарантии работникам образования"</t>
  </si>
  <si>
    <t>03 2 05 S3060</t>
  </si>
  <si>
    <t>Основное мероприятие "Развитие дополнительного и неформального образования детей"</t>
  </si>
  <si>
    <t>03 3 01 С1401</t>
  </si>
  <si>
    <t>Основное мероприятие "Сопровождение реализации отдельных мероприятий муниципальной программы"</t>
  </si>
  <si>
    <t>03 1 01 С1401</t>
  </si>
  <si>
    <t>03 1 02 13120</t>
  </si>
  <si>
    <t>03 2 01 13000</t>
  </si>
  <si>
    <t>Основное мероприятие "Сохранение и развитие  кинообслуживания населения, традиционной народной культуры, нематериального культурного наследия и творческого потенциала Льговского района, поддержка творческих инициатив населения в сфере культуры"</t>
  </si>
  <si>
    <t>01 1 01 С1401</t>
  </si>
  <si>
    <t>Основное мероприятие "Развитие библиотечного дела"</t>
  </si>
  <si>
    <t>01 2 01 С1401</t>
  </si>
  <si>
    <t>Основное мероприятие "Обеспечение деятельности подведомственных учреждений"</t>
  </si>
  <si>
    <t>01 3 01 С1401</t>
  </si>
  <si>
    <t>Основное мероприятие "Меры государственной и социальной поддержки, а также другие выплаты"</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</si>
  <si>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</si>
  <si>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</si>
  <si>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11</t>
  </si>
  <si>
    <t>Предоставление социальной поддержки отдельным категориям граждан по обеспечению продовольственными товарами</t>
  </si>
  <si>
    <t>Общее образование</t>
  </si>
  <si>
    <t>Иные бюджетные ассигнования</t>
  </si>
  <si>
    <t>Реализация мероприятий направленных на обеспечение правопорядка на территории муниципального образования</t>
  </si>
  <si>
    <t>МЕЖБЮДЖЕТНЫЕ ТРАНСФЕРТЫ ОБЩЕГО ХАРАКТЕРА БЮДЖЕТАМ БЮДЖЕТНОЙ СИСТЕМЫ РОССИЙСКОЙ ФЕДЕРАЦИИ</t>
  </si>
  <si>
    <t>02 2 02 С1475</t>
  </si>
  <si>
    <t>13 2 02 С1460</t>
  </si>
  <si>
    <t>13 2 04 С1460</t>
  </si>
  <si>
    <t>Ежемесячное пособие на ребенка</t>
  </si>
  <si>
    <t>Функционирование законодательных (представительных) органов государственной власти и представительных органов муниципальных образований</t>
  </si>
  <si>
    <t>14</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</si>
  <si>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</si>
  <si>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национальной безопасности и правоохранительной деятельности</t>
  </si>
  <si>
    <t>Выплата пенсий за выслугу лет и доплат к пенсиям муниципальных служащих</t>
  </si>
  <si>
    <t>003</t>
  </si>
  <si>
    <t>Обеспечение мер социальной поддержки ветеранов труда и тружеников тыла</t>
  </si>
  <si>
    <t>Рз</t>
  </si>
  <si>
    <t>ПР</t>
  </si>
  <si>
    <t>ЦСР</t>
  </si>
  <si>
    <t>ВР</t>
  </si>
  <si>
    <t>Дополнительное образование детей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</si>
  <si>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</si>
  <si>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Межбюджетные трансферты</t>
  </si>
  <si>
    <t>Социальное обеспечение и иные выплаты населению</t>
  </si>
  <si>
    <t>Социальное обеспечение населения</t>
  </si>
  <si>
    <t>КУЛЬТУРА, КИНЕМАТОГРАФИЯ</t>
  </si>
  <si>
    <t>Осуществление отдельных государственных  полномочий по организации и обеспечению  деятельности административных комиссий</t>
  </si>
  <si>
    <t>Молодежная политика</t>
  </si>
  <si>
    <t>Код бюджетной классификации</t>
  </si>
  <si>
    <t>ИСТОЧНИКИ ВНУТРЕННЕГО ФИНАНСИРОВАНИЯ ДЕФИЦИТОВ БЮДЖЕТОВ</t>
  </si>
  <si>
    <t>01 05 00 00 00 0000 000</t>
  </si>
  <si>
    <t>Изменение остатков средств на счетах по учету средств бюджетов</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</si>
  <si>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</si>
  <si>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</si>
  <si>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</si>
  <si>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</si>
  <si>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</si>
  <si>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</si>
  <si>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</si>
  <si>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</si>
  <si>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</si>
  <si>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</si>
  <si>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</si>
  <si>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</si>
  <si>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</si>
  <si>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</si>
  <si>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</si>
  <si>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01 00 00 00 00 0000 000</t>
  </si>
  <si>
    <t>Мероприятия в области имущественных отношений</t>
  </si>
  <si>
    <t>04 1 01 С1467</t>
  </si>
  <si>
    <t>Осуществление отдельных государственных полномочий по созданию и обеспечению деятельности комиссии по делам несовершеннолетних и защите их прав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</si>
  <si>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</si>
  <si>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1 11 05013 05 0000 120</t>
  </si>
  <si>
    <t>Итого расходы</t>
  </si>
  <si>
    <t>РЗ</t>
  </si>
  <si>
    <t>00</t>
  </si>
  <si>
    <t>НАЦИОНАЛЬНАЯ БЕЗОПАСНОСТЬ И ПРАВООХРАНИТЕЛЬНАЯ ДЕЯТЕЛЬНОСТЬ</t>
  </si>
  <si>
    <t>Основное мероприятие «Проведение первичных мероприятий по защите информации"</t>
  </si>
  <si>
    <t>Основное мероприятие "Организация оздоровления и отдыха детей Льговского района Курской области"</t>
  </si>
  <si>
    <t>300</t>
  </si>
  <si>
    <t>600</t>
  </si>
  <si>
    <t>1 14 00000 00 0000 000</t>
  </si>
  <si>
    <t>1 14 06000 00 0000 430</t>
  </si>
  <si>
    <t>1 14 06010 00 0000 430</t>
  </si>
  <si>
    <t>1 14 06013 05 0000 430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</si>
  <si>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</si>
  <si>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</si>
  <si>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</si>
  <si>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</si>
  <si>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(рублей)</t>
  </si>
  <si>
    <t>1</t>
  </si>
  <si>
    <t>2</t>
  </si>
  <si>
    <t>3</t>
  </si>
  <si>
    <t>4</t>
  </si>
  <si>
    <t>ВСЕГО</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</si>
  <si>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</si>
  <si>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Обеспечение мер социальной  поддержки реабилитированных лиц и лиц, признанных   пострадавшими от политических репрессий</t>
  </si>
  <si>
    <t>Содержание работников, осуществляющих переданные государственные полномочия по  выплате компенсации части родительской платы</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</si>
  <si>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мероприятий, спортивных мероприятий"</t>
  </si>
  <si>
    <t>Основное мероприятие "Организация временного трудоустройства несовершеннолетних граждан в возрасте от 14 до 18 лет в свободное от учебы время"</t>
  </si>
  <si>
    <t>Непрограммные расходы органов местного самоуправления</t>
  </si>
  <si>
    <t>08 3 02 С1406</t>
  </si>
  <si>
    <t>Основное мероприятие "Мероприятия по поэтапному внедрению Всероссийского физкультурно-спортивного комплекса "Готов к труду и обороне (ГТО)"</t>
  </si>
  <si>
    <t>Основное мероприятие «Оснащение объектов информатизации, обрабатывающих информацию с ограниченным доступом, органов местного самоуправления Льговского района Курской области сертифицированными программными и аппаратами средствами защиты информации, а также средствами обработки информации с ограниченным доступом»</t>
  </si>
  <si>
    <t>20 2 02 С1494</t>
  </si>
  <si>
    <t>71 0 00 00000</t>
  </si>
  <si>
    <t>71 1 00 00000</t>
  </si>
  <si>
    <t>75 0 00 00000</t>
  </si>
  <si>
    <t>75 3 00 00000</t>
  </si>
  <si>
    <t>73 0 00 00000</t>
  </si>
  <si>
    <t>73 1 00 00000</t>
  </si>
  <si>
    <t>22 0 00 00000</t>
  </si>
  <si>
    <t>22 1 00 00000</t>
  </si>
  <si>
    <t>77 0 00 00000</t>
  </si>
  <si>
    <t>77 2 00 00000</t>
  </si>
  <si>
    <t>14 0 00 00000</t>
  </si>
  <si>
    <t>14 3 00 00000</t>
  </si>
  <si>
    <t>14 3 01 00000</t>
  </si>
  <si>
    <t>78 0 00 00000</t>
  </si>
  <si>
    <t>78 1 00 00000</t>
  </si>
  <si>
    <t>02 0 00 00000</t>
  </si>
  <si>
    <t>04 0 00 00000</t>
  </si>
  <si>
    <t>09 0 00 00000</t>
  </si>
  <si>
    <t>10 0 00 00000</t>
  </si>
  <si>
    <t>21 0 00 00000</t>
  </si>
  <si>
    <t>76 0 00 00000</t>
  </si>
  <si>
    <t>13 0 00 00000</t>
  </si>
  <si>
    <t>12 0 00 00000</t>
  </si>
  <si>
    <t>17 0 00 00000</t>
  </si>
  <si>
    <t>11 0 00 00000</t>
  </si>
  <si>
    <t>20 0 00 00000</t>
  </si>
  <si>
    <t>03 0 00 00000</t>
  </si>
  <si>
    <t>08 0 00 00000</t>
  </si>
  <si>
    <t>01 0 00 00000</t>
  </si>
  <si>
    <t>14 2 00 00000</t>
  </si>
  <si>
    <t>08 3 00 00000</t>
  </si>
  <si>
    <t>02 1 00 00000</t>
  </si>
  <si>
    <t>02 3 00 00000</t>
  </si>
  <si>
    <t>02 2 00 00000</t>
  </si>
  <si>
    <t>03 2 00 00000</t>
  </si>
  <si>
    <t>01 3 00 00000</t>
  </si>
  <si>
    <t>01 2 00 00000</t>
  </si>
  <si>
    <t>01 1 00 00000</t>
  </si>
  <si>
    <t>03 1 00 00000</t>
  </si>
  <si>
    <t>08 4 00 00000</t>
  </si>
  <si>
    <t>08 2 00 00000</t>
  </si>
  <si>
    <t>03 3 00 00000</t>
  </si>
  <si>
    <t>20 2 00 00000</t>
  </si>
  <si>
    <t>20 1 00 00000</t>
  </si>
  <si>
    <t>11 2 00 00000</t>
  </si>
  <si>
    <t>17 2 00 00000</t>
  </si>
  <si>
    <t>17 1 00 00000</t>
  </si>
  <si>
    <t>12 2 00 00000</t>
  </si>
  <si>
    <t>13 2 00 00000</t>
  </si>
  <si>
    <t>76 1 00 00000</t>
  </si>
  <si>
    <t>21 2 00 00000</t>
  </si>
  <si>
    <t>10 2 00 00000</t>
  </si>
  <si>
    <t>09 1 00 00000</t>
  </si>
  <si>
    <t>04 1 00 00000</t>
  </si>
  <si>
    <t>02 1 02 00000</t>
  </si>
  <si>
    <t>02 2 02 00000</t>
  </si>
  <si>
    <t>02 3 03 00000</t>
  </si>
  <si>
    <t>02 3 04 00000</t>
  </si>
  <si>
    <t>04 1 01 00000</t>
  </si>
  <si>
    <t>09 1 01 00000</t>
  </si>
  <si>
    <t>10 2 01 00000</t>
  </si>
  <si>
    <t>21 2 01 00000</t>
  </si>
  <si>
    <t>13 2 02 00000</t>
  </si>
  <si>
    <t>13 2 04 00000</t>
  </si>
  <si>
    <t>12 2 01 00000</t>
  </si>
  <si>
    <t>12 2 02 00000</t>
  </si>
  <si>
    <t>17 1 01 00000</t>
  </si>
  <si>
    <t>17 2 01 00000</t>
  </si>
  <si>
    <t>11 2 01 00000</t>
  </si>
  <si>
    <t>20 1 01 00000</t>
  </si>
  <si>
    <t>20 2 01 00000</t>
  </si>
  <si>
    <t>20 2 02 00000</t>
  </si>
  <si>
    <t>03 2 01 00000</t>
  </si>
  <si>
    <t>03 2 02 00000</t>
  </si>
  <si>
    <t>03 2 04 00000</t>
  </si>
  <si>
    <t>03 2 05 00000</t>
  </si>
  <si>
    <t>03 3 01 00000</t>
  </si>
  <si>
    <t>08 2 01 00000</t>
  </si>
  <si>
    <t>08 2 02 00000</t>
  </si>
  <si>
    <t>08 4 01 00000</t>
  </si>
  <si>
    <t>03 1 01 00000</t>
  </si>
  <si>
    <t>03 1 02 00000</t>
  </si>
  <si>
    <t>01 1 01 00000</t>
  </si>
  <si>
    <t>01 2 01 00000</t>
  </si>
  <si>
    <t>01 3 01 00000</t>
  </si>
  <si>
    <t>01 3 02 00000</t>
  </si>
  <si>
    <t>22 1 01 00000</t>
  </si>
  <si>
    <t>02 2 01 00000</t>
  </si>
  <si>
    <t>03 2 03 00000</t>
  </si>
  <si>
    <t>02 3 01 00000</t>
  </si>
  <si>
    <t>02 1 01 00000</t>
  </si>
  <si>
    <t>08 3 01 00000</t>
  </si>
  <si>
    <t>08 3 02 00000</t>
  </si>
  <si>
    <t>14 2 01 00000</t>
  </si>
  <si>
    <t>12 1 00 00000</t>
  </si>
  <si>
    <t>12 1 01 00000</t>
  </si>
  <si>
    <t>Выполнение других (прочих) обязательств муниципального образования</t>
  </si>
  <si>
    <t>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</si>
  <si>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Единая субвенция бюджетам муниципальных районов</t>
  </si>
  <si>
    <t>Единая субвенция местным бюджетам</t>
  </si>
  <si>
    <t>ЖИЛИЩНО-КОММУНАЛЬНОЕ ХОЗЯЙСТВО</t>
  </si>
  <si>
    <t>05</t>
  </si>
  <si>
    <t>Коммунальное хозяйство</t>
  </si>
  <si>
    <t>01 3 02 13340</t>
  </si>
  <si>
    <t>01 3 02 13350</t>
  </si>
  <si>
    <t xml:space="preserve"> 1 12 01041 01 0000 120</t>
  </si>
  <si>
    <t>Плата за размещение отходов производства</t>
  </si>
  <si>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содержание работников, осуществляющих переданные государственные полномочия по выплате компенсации части родительской платы</t>
    </r>
  </si>
  <si>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осуществление выплаты компенсации части родительской платы</t>
    </r>
  </si>
  <si>
    <r>
      <t>субвенции из областного бюджета местным бюджетам</t>
    </r>
    <r>
      <rPr>
        <i/>
        <sz val="8"/>
        <rFont val="Arial Cyr"/>
        <family val="0"/>
      </rPr>
      <t xml:space="preserve"> на реализацию образовательной программы дошкольного образования в части финансирования расходов на оплату труда</t>
    </r>
    <r>
      <rPr>
        <sz val="8"/>
        <rFont val="Arial Cyr"/>
        <family val="0"/>
      </rPr>
      <t xml:space="preserve">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r>
  </si>
  <si>
    <r>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t>
    </r>
    <r>
      <rPr>
        <i/>
        <sz val="8"/>
        <rFont val="Arial Cyr"/>
        <family val="0"/>
      </rPr>
      <t xml:space="preserve"> по организации и обеспечению деятельности административных комиссий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</si>
  <si>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архивного дела</t>
    </r>
    <r>
      <rPr>
        <sz val="8"/>
        <rFont val="Arial Cyr"/>
        <family val="0"/>
      </rPr>
      <t>"</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</si>
  <si>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районов Курской области отдельными государственными полномочиями Курской области</t>
    </r>
    <r>
      <rPr>
        <i/>
        <sz val="8"/>
        <rFont val="Arial"/>
        <family val="2"/>
      </rPr>
      <t xml:space="preserve"> по расчету и предоставлению дотаций на выравнивание бюджетной обеспеченности городских и сельских поселений</t>
    </r>
    <r>
      <rPr>
        <sz val="8"/>
        <rFont val="Arial"/>
        <family val="2"/>
      </rPr>
      <t xml:space="preserve"> за счет средств областного бюджета"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</si>
  <si>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t>
    </r>
    <r>
      <rPr>
        <i/>
        <sz val="8"/>
        <rFont val="Arial Cyr"/>
        <family val="0"/>
      </rPr>
      <t>по созданию и обеспечению деятельности комиссий по делам несовершеннолетних и защите их прав</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</si>
  <si>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трудовых отношений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</si>
  <si>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 </t>
    </r>
    <r>
      <rPr>
        <i/>
        <sz val="8"/>
        <rFont val="Arial"/>
        <family val="2"/>
      </rPr>
      <t>на содержание работников, осуществляющих переданные государственные полномочия по организации и осуществлению деятельности по опеке и попечительству</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</si>
  <si>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t>
    </r>
    <r>
      <rPr>
        <i/>
        <sz val="8"/>
        <rFont val="Arial Cyr"/>
        <family val="0"/>
      </rPr>
      <t>на предоставление компенсации расходов на оплату жилых помещений, отопления и освещения работникам муниципальных образовательных организаций</t>
    </r>
    <r>
      <rPr>
        <sz val="8"/>
        <rFont val="Arial Cyr"/>
        <family val="0"/>
      </rPr>
      <t>"</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</si>
  <si>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 для осуществления государственных полномочий </t>
    </r>
    <r>
      <rPr>
        <i/>
        <sz val="8"/>
        <rFont val="Arial"/>
        <family val="2"/>
      </rPr>
      <t>по предоставлению мер социальной поддержки работникам муниципальных учреждений культуры на оплату жилья и коммунальных услуг</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</si>
  <si>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t>
    </r>
    <r>
      <rPr>
        <i/>
        <sz val="8"/>
        <rFont val="Arial"/>
        <family val="2"/>
      </rPr>
      <t xml:space="preserve"> на содержание работников</t>
    </r>
    <r>
      <rPr>
        <sz val="8"/>
        <rFont val="Arial"/>
        <family val="2"/>
      </rPr>
      <t>, осуществляющих отдельные государственные полномочия по предоставлению работникам муниципальных учреждений культуры мер социальной поддержки</t>
    </r>
  </si>
  <si>
    <r>
      <t xml:space="preserve">субвенции из областного бюджета бюджетам </t>
    </r>
    <r>
      <rPr>
        <i/>
        <sz val="8"/>
        <rFont val="Arial Cyr"/>
        <family val="0"/>
      </rPr>
      <t>на реализацию основных общеобразовательных и дополнительных общеобразовательных программ в части финансирования расходов на оплату труда</t>
    </r>
    <r>
      <rPr>
        <sz val="8"/>
        <rFont val="Arial Cyr"/>
        <family val="0"/>
      </rPr>
      <t xml:space="preserve">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</si>
  <si>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для осуществления отдельных государственных полномочий, связанных с предоставлением социальной поддержки отдельным категориям граждан </t>
    </r>
    <r>
      <rPr>
        <i/>
        <sz val="8"/>
        <rFont val="Arial Cyr"/>
        <family val="0"/>
      </rPr>
      <t>по обеспечению продовольственными товарами по сниженным ценам и выплатой ежемесячной денежной компенсации</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</si>
  <si>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обеспечение мер социальной поддержки </t>
    </r>
    <r>
      <rPr>
        <i/>
        <sz val="8"/>
        <rFont val="Arial Cyr"/>
        <family val="0"/>
      </rPr>
      <t>ветеранов труда и тружеников тыла</t>
    </r>
  </si>
  <si>
    <r>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t>
    </r>
    <r>
      <rPr>
        <i/>
        <sz val="8"/>
        <rFont val="Arial Cyr"/>
        <family val="0"/>
      </rPr>
      <t xml:space="preserve"> на выплату ежемесячного пособия на ребенка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</si>
  <si>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переданные государственные полномочия в сфере социальной защиты населения</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</si>
  <si>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проведения мероприятий по отлову и содержанию безнадзорных животных" </t>
    </r>
    <r>
      <rPr>
        <i/>
        <sz val="8"/>
        <rFont val="Arial Cyr"/>
        <family val="0"/>
      </rPr>
      <t>на содержание работников</t>
    </r>
    <r>
      <rPr>
        <sz val="8"/>
        <rFont val="Arial Cyr"/>
        <family val="0"/>
      </rPr>
      <t>, осуществляющих отдельные государственные полномочия по организации проведения мероприятий по отлову и содержанию безнадзорных животных</t>
    </r>
  </si>
  <si>
    <t>2 02 15001 00 0000 150</t>
  </si>
  <si>
    <t>2 02 15001 05 0000 150</t>
  </si>
  <si>
    <t>2 02 30000 00 0000 150</t>
  </si>
  <si>
    <t>2 02 30013 00 0000 150</t>
  </si>
  <si>
    <t>2 02 30013 05 0000 150</t>
  </si>
  <si>
    <t>2 02 30027 00 0000 150</t>
  </si>
  <si>
    <t>2 02 30027 05 0000 150</t>
  </si>
  <si>
    <t>2 02 39998 05 0000 150</t>
  </si>
  <si>
    <t>2 02 39998 00 0000 150</t>
  </si>
  <si>
    <t>2 02 39999 00 0000 150</t>
  </si>
  <si>
    <t>2 02 39999 05 0000 150</t>
  </si>
  <si>
    <t>02 3 04 С1402</t>
  </si>
  <si>
    <t>Выполнение других обязательств муниципального образования</t>
  </si>
  <si>
    <t>Осуществление переданных полномочий Российской Федерации на государственную регистрацию актов гражданского состояния</t>
  </si>
  <si>
    <t xml:space="preserve">Строительство (реконструкция) автомобильных дорог общего пользования местного значения </t>
  </si>
  <si>
    <t>11 2 01 С1423</t>
  </si>
  <si>
    <t>Капитальные вложения в объекты государственной (муниципальной) собственности</t>
  </si>
  <si>
    <t>Другие вопросы в области национальной экономики</t>
  </si>
  <si>
    <t>07 0 00 00000</t>
  </si>
  <si>
    <t>07 2 00 00000</t>
  </si>
  <si>
    <t>03 2 07 00000</t>
  </si>
  <si>
    <t>03 2 07 S3080</t>
  </si>
  <si>
    <t>Основное мероприятие "Содействие развитию общего образования"</t>
  </si>
  <si>
    <t>Мероприятия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</si>
  <si>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</si>
  <si>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</si>
  <si>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</si>
  <si>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</si>
  <si>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</si>
  <si>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</si>
  <si>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</si>
  <si>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</si>
  <si>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Прочие субсидии</t>
  </si>
  <si>
    <t>Прочие субсидии бюджетам муниципальных районов</t>
  </si>
  <si>
    <t>2 02 29999 00 0000 150</t>
  </si>
  <si>
    <t>2 02 29999 05 0000 150</t>
  </si>
  <si>
    <t>Субсидии местным бюджетам муниципальных районов на предоставление мер социальной поддержки работникам муниципальных образовательных организаций</t>
  </si>
  <si>
    <t>Субсидии местным бюджетам муниципальных районов на 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</si>
  <si>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Субсидии из областного бюджета бюджетам муниципальных районов на  софинансирование расходных обязательств муниципальных образований, связанных с организацией отдыха детей в каникулярное время</t>
  </si>
  <si>
    <t>Субсидии бюджетам бюджетной системы Российской Федерации (межбюджетные субсидии)</t>
  </si>
  <si>
    <t>2 02 20000 00 0000 150</t>
  </si>
  <si>
    <t>Субсидии  из областного бюджета бюджетам муниципальных районов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</si>
  <si>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07 2 01 00000</t>
  </si>
  <si>
    <t>Основное мероприятие "Содействие муниципальным образованиям Льговского района Курской области в разработке документов территориального планирования и градостроительного зонирования"</t>
  </si>
  <si>
    <t>Реализация мероприятий по внесению в государственный кадастр недвижимости сведений о границах муниципальных образований и границах населенных пунктов</t>
  </si>
  <si>
    <t>07 2 01 13600</t>
  </si>
  <si>
    <t>07 2 01 S3600</t>
  </si>
  <si>
    <t>Организация отдыха детей в каникулярное время</t>
  </si>
  <si>
    <t>08 4 01 13540</t>
  </si>
  <si>
    <t>Дополнительное финансирование мероприятий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</si>
  <si>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03 2 04 13090</t>
  </si>
  <si>
    <t>Предоставление мер социальной поддержки работникам муниципальных образовательных организаций</t>
  </si>
  <si>
    <t>03 2 05 13060</t>
  </si>
  <si>
    <t>03 2 07 13080</t>
  </si>
  <si>
    <t>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</si>
  <si>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03 2 02 С1411</t>
  </si>
  <si>
    <t>Расходы на приобретение оборудования для школьных столовых</t>
  </si>
  <si>
    <t>Основное мероприятие "Предупреждение и ликвидация болезней животных, их лечение, отлов и содержание животных без владельцев, защита населения от болезней, общих для человека и животных"</t>
  </si>
  <si>
    <t>Организация мероприятий при осуществлении деятельности по обращению с животными без владельцев</t>
  </si>
  <si>
    <t>Содержание работников,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t>
  </si>
  <si>
    <t>ДОХОДЫ ОТ ОКАЗАНИЯ ПЛАТНЫХ УСЛУГ И КОМПЕНСАЦИИ ЗАТРАТ ГОСУДАРСТВА</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</si>
  <si>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оказание финансовой поддержки </t>
    </r>
    <r>
      <rPr>
        <i/>
        <sz val="8"/>
        <rFont val="Arial Cyr"/>
        <family val="0"/>
      </rPr>
      <t>общественным организациям ветеранов войны, труда, Вооруженных сил и правоохранительных органов области</t>
    </r>
  </si>
  <si>
    <t>Подпрограмма "Снижение рисков и смягчение последствий чрезвычайных ситуаций природного и техногенного характера в Льговском районе Курской области"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2020-2022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</si>
  <si>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2020-2022 годы"</t>
  </si>
  <si>
    <t>03 2 E4 52100</t>
  </si>
  <si>
    <t>03 2 E4 00000</t>
  </si>
  <si>
    <t>Региональный проект "Цифровая образовательная среда"</t>
  </si>
  <si>
    <t>Мероприятия, направленные на реализацию проекта "Народный бюджет"</t>
  </si>
  <si>
    <t>77 2 00 П1490</t>
  </si>
  <si>
    <t>Иные межбюджетные трансферты на содержание работника, осуществляющего выполнение переданных полномочий</t>
  </si>
  <si>
    <t>Иные межбюджетные трансферты на осуществление переданных полномочий муниципального района по сохранению, использованию и популяризации объектов культурного наследия (памятников истории и культуры), охране объектов культурного наследия (памятников истории и культуры) местного (муниципального) значения, расположенных на территории поселения</t>
  </si>
  <si>
    <t>77 2 00 П1493</t>
  </si>
  <si>
    <t>Обеспечение предоставления мер социальной поддержки работникам муниципальных образовательных организаций</t>
  </si>
  <si>
    <t>2 18 00000 00 0000 000</t>
  </si>
  <si>
    <t>2 18 00000 00 0000 150</t>
  </si>
  <si>
    <t>2 18 00000 05 0000 150</t>
  </si>
  <si>
    <t>2 18 60010 05 0000 150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</si>
  <si>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</si>
  <si>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2 19 00000 00 0000 000</t>
  </si>
  <si>
    <t>ВОЗВРАТ ОСТАТКОВ СУБСИДИЙ, СУБВЕНЦИЙ И ИНЫХ МЕЖБЮДЖЕТНЫХ ТРАНСФЕРТОВ, ИМЕЮЩИХ ЦЕЛЕВОЕ НАЗНАЧЕНИЕ, ПРОШЛЫХ ЛЕТ</t>
  </si>
  <si>
    <t>2 19 00000 05 0000 150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</si>
  <si>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</si>
  <si>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</si>
  <si>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</si>
  <si>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</si>
  <si>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</si>
  <si>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</si>
  <si>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Мероприятия по внесению в Единый государственный реестр недвижимости сведений о границах муниципальных образований и границах населенных пунктов</t>
  </si>
  <si>
    <t>2 07 00000 00 0000 000</t>
  </si>
  <si>
    <t>ПРОЧИЕ БЕЗВОЗМЕЗДНЫЕ ПОСТУПЛЕНИЯ</t>
  </si>
  <si>
    <t>2 07 05000 05 0000 150</t>
  </si>
  <si>
    <t>Прочие безвозмездные поступления в бюджеты муниципальных районов</t>
  </si>
  <si>
    <t>2 07 05020 05 0000 150</t>
  </si>
  <si>
    <t>Поступления от денежных пожертвований, предоставляемых физическими лицами получателям средств бюджетов муниципальных районов</t>
  </si>
  <si>
    <t>07 3 00 00000</t>
  </si>
  <si>
    <t>Подпрограмма "Обеспечение качественными услугами ЖКХ населения Льговского района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2020-2022 годы"</t>
  </si>
  <si>
    <t xml:space="preserve">Создание условий для развития социальной и инженерной инфраструктуры муниципальных образований </t>
  </si>
  <si>
    <t>07 2 02 С1417</t>
  </si>
  <si>
    <t>Основное мероприятие "Содействие развитию социальной и инженерной инфраструктуры муниципальных образований Льговского района Курской области"</t>
  </si>
  <si>
    <t>07 2 02 00000</t>
  </si>
  <si>
    <t>11 2 01 S3390</t>
  </si>
  <si>
    <t>Реализация мероприятий по строительству (реконструкции), капитальному ремонту, ремонту и содержанию автомобильных дорог общего пользования местного значения</t>
  </si>
  <si>
    <t>Основное мероприятие "Обеспечение деятельности и выполнение функций Управления финансов Администрации Льговского района Курской области"</t>
  </si>
  <si>
    <t>Основное мероприятие "Исполнение переданных государственных полномочий на содержание работников по организации и осуществлению деятельности по опеке и попечительству"</t>
  </si>
  <si>
    <t>Мероприятия, направленные на развитие муниципальной службы</t>
  </si>
  <si>
    <t>Основное мероприятие "Предупреждение и ликвидация чрезвычайных ситуаций"</t>
  </si>
  <si>
    <t>Основное мероприятие "Обеспечение назначения государственных выплат и пособий гражданам, имеющих детей, детям-сиротам и детям, оставшимся без попечения родителей, предоставление материнского капитала"</t>
  </si>
  <si>
    <t>Основное мероприятие "Обеспечение деятельности и выполнение функций Управления финансов администрации Льговского района Курской области"</t>
  </si>
  <si>
    <t>Внедрение целевой модели цифровой образовательной среды в общеобразовательных организациях</t>
  </si>
  <si>
    <t>Приложение №2</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</si>
  <si>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</si>
  <si>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</si>
  <si>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</si>
  <si>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</si>
  <si>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</si>
  <si>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</si>
  <si>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78 1 00 0000</t>
  </si>
  <si>
    <t>78 0 00 0000</t>
  </si>
  <si>
    <t>1 16 00000 00 0000 000</t>
  </si>
  <si>
    <t>ШТРАФЫ, САНКЦИИ, ВОЗМЕЩЕНИЕ УЩЕРБА</t>
  </si>
  <si>
    <t>1 16 01000 01 0000 140</t>
  </si>
  <si>
    <t>Административные штрафы, установленные Кодексом Российской Федерации об административных правонарушениях</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</si>
  <si>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</si>
  <si>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</si>
  <si>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</si>
  <si>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</si>
  <si>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1 16 10000 00 0000 140</t>
  </si>
  <si>
    <t>Платежи в целях возмещения причиненного ущерба (убытков)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</si>
  <si>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</si>
  <si>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</si>
  <si>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</si>
  <si>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</si>
  <si>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1 17 00000 00 0000 000</t>
  </si>
  <si>
    <t>ПРОЧИЕ НЕНАЛОГОВЫЕ ДОХОДЫ</t>
  </si>
  <si>
    <t>1 17 01000 00 0000 180</t>
  </si>
  <si>
    <t>Невыясненные поступления</t>
  </si>
  <si>
    <t>1 17 01050 05 0000 180</t>
  </si>
  <si>
    <t>Невыясненные поступления, зачисляемые в бюджеты муниципальных районов</t>
  </si>
  <si>
    <t>1 16 01050 01 0000 140</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</si>
  <si>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</si>
  <si>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</si>
  <si>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</si>
  <si>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2 02 10000 00 0000 150</t>
  </si>
  <si>
    <t xml:space="preserve">Субсидии из областного бюджета бюджетам муниципальных образований на софинансирование расходных обязательств, связанных с проведением капитального ремонта муниципальных организаций отдыха детей и их оздоровления </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</si>
  <si>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r>
  </si>
  <si>
    <t xml:space="preserve">Основное мероприятие "Профилактика и устранение последствий распространения COVID-19 в Льговском районе Курской области </t>
  </si>
  <si>
    <t>Обеспечение мероприятий, связанных, с профилактикой и устранением последствий распространения коронавирусной инфекции</t>
  </si>
  <si>
    <t>13 2 05 00000</t>
  </si>
  <si>
    <t>13 2 05 С2002</t>
  </si>
  <si>
    <t>Основное мероприятие "Предоставление субсидий юридическим лицам (за исключением субсидий государственным (муниципальных) учреждениям), индивидуальным предпринимателям, физическим лицам-производителям товаров, работ, услуг из бюджета  муниципального района «Льговский район» Курской области, в целях финансового обеспечения «возмещения» затрат или недополученных доходов в связи с производством «реализацией» товаров выполнения работ, оказания услуг по приоритетным направлениям,  деятельности  в сфере водоснабжения на территории Льговского района Курской области"</t>
  </si>
  <si>
    <t>07 3 03 00000</t>
  </si>
  <si>
    <t>Мероприятия в области коммунального хозяйства</t>
  </si>
  <si>
    <t>07 3 03 С1431</t>
  </si>
  <si>
    <t>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</si>
  <si>
    <t>02 1 01 13221</t>
  </si>
  <si>
    <t>Ежемесячная денежная выплата на ребенка в возрасте от трех до семи лет включительно</t>
  </si>
  <si>
    <t>02 2 01 R3020</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</si>
  <si>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</si>
  <si>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</si>
  <si>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</si>
  <si>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Налог, взимаемый в связи с применением патентной системы налогообложения</t>
  </si>
  <si>
    <t>2 02 25210 05 0000 150</t>
  </si>
  <si>
    <t>2 02 25210 00 0000 150</t>
  </si>
  <si>
    <t>2 02 35302 00 0000 150</t>
  </si>
  <si>
    <t>2 02 35302 05 0000 150</t>
  </si>
  <si>
    <t>2 02 35303 00 0000 150</t>
  </si>
  <si>
    <t>2 02 35303 05 0000 150</t>
  </si>
  <si>
    <t>Субвенции бюджетам муниципальных образований на осуществление ежемесячных выплат на детей в возрасте от трех до семи лет включительно</t>
  </si>
  <si>
    <t>Субвенции бюджетам муниципальных районов на осуществление ежемесячных выплат на детей в возрасте от трех до семи лет включительно</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</si>
  <si>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</si>
  <si>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</si>
  <si>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Ежемесячное денежное вознаграждение за классное  руководство педагогическим работникам муниципальных общеобразовательных организаций</t>
  </si>
  <si>
    <t>03 2 02 53030</t>
  </si>
  <si>
    <t>Ежемесячная денежная выплата на ребенка в возрасте от трех до семи лет включительно (с софинансированием расходов из средств резервного фонда Правительства Российской Федерации)</t>
  </si>
  <si>
    <t>02 2 01 R302F</t>
  </si>
  <si>
    <t>Подпрограмма «Экология и чистая вода в Льговском районе
Курской области» муниципальной программы «Охрана окружающей среды в Льговском районе Курской области на 2020-2022 годы»</t>
  </si>
  <si>
    <t>Основное мероприятие "Улучшение качества питьевого водоснабжения населения"</t>
  </si>
  <si>
    <t>Мероприятия по обеспечению населения экологически чистой питьевой водой</t>
  </si>
  <si>
    <t>06 0 00 00000</t>
  </si>
  <si>
    <t>06 1 00 00000</t>
  </si>
  <si>
    <t>06 1 01 00000</t>
  </si>
  <si>
    <t>06 1 01 С1427</t>
  </si>
  <si>
    <t>Приложение №4</t>
  </si>
  <si>
    <t>2 02 25304 00 0000 150</t>
  </si>
  <si>
    <t>2 02 25304 05 0000 150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</si>
  <si>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</si>
  <si>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</si>
  <si>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местным бюджетам муниципальных районов на мероприятия по внесению в государственный кадастр недвижимости сведений о границах муниципальных образований и границах населенных пунктов</t>
  </si>
  <si>
    <t>Субсидии бюджетам муниципальных образований на реализацию проекта "Народный бюджет"</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</si>
  <si>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 xml:space="preserve">на 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 и пересылке ежемесячной денежной выплаты на ребенка в возрасте от трех до семи лет включительно" </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</si>
  <si>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мероприятий при осуществлении деятельности по обращению с животными без владельцев" </t>
    </r>
    <r>
      <rPr>
        <i/>
        <sz val="8"/>
        <rFont val="Arial Cyr"/>
        <family val="0"/>
      </rPr>
      <t>на организацию проведения мероприятий при осуществлении деятельности по обращению с животными без владельцев</t>
    </r>
  </si>
  <si>
    <t>Обеспечение деятельностии и выполнение функций органов местного самоуправления</t>
  </si>
  <si>
    <t>17 2 01 С1402</t>
  </si>
  <si>
    <t>11 2 01 13390</t>
  </si>
  <si>
    <t>Мероприятия по организации бесплатного горячего питания обучающихся, получающих начальное общее образование в муниципальных образовательных организациях</t>
  </si>
  <si>
    <t>03 2 04 L3040</t>
  </si>
  <si>
    <t>Мероприятия по организации питания обучающихся муниципальных образовательных организаций</t>
  </si>
  <si>
    <t>03 2 04 С1412</t>
  </si>
  <si>
    <t>Источники финансирования дефицита бюджета муниципального района «Льговский район» Курской области за 2021 год</t>
  </si>
  <si>
    <t>Поступление доходов в бюджет муниципального района «Льговский район» Курской области  2021 год</t>
  </si>
  <si>
    <t>Распределение бюджетных ассигнований по разделам, подразделам, целевым статьям (муниципальным программам Льговского муниципального района и непрограммным направлениям деятельности), группам видов расходов классификации расходов бюджета района за 2021 год</t>
  </si>
  <si>
    <t>РАСХОДОВ РАЙОННОГО БЮДЖЕТА ЗА  2021 ГОД</t>
  </si>
  <si>
    <t>Распределение бюджетных ассигнований по целевым статьям (муниципальным программам Льговского района Курской области и непрограммным направлениям деятельности), группам видов расходов на 2021 год</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</si>
  <si>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</si>
  <si>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1 01 02080 01 0000 110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</si>
  <si>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</si>
  <si>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</si>
  <si>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</si>
  <si>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</si>
  <si>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1 16 01203 01 0000 140</t>
  </si>
  <si>
    <t>1 16 01200 01 0000 140</t>
  </si>
  <si>
    <t>1 16 01193 01 0000 140</t>
  </si>
  <si>
    <t>1 16 01190 01 0000 140</t>
  </si>
  <si>
    <t>Инициативные платежи, зачисляемые в бюджеты муниципальных районов</t>
  </si>
  <si>
    <t>Инициативные платежи</t>
  </si>
  <si>
    <t>1 17 15000 00 0000 150</t>
  </si>
  <si>
    <t>1 17 15030 05 0000 150</t>
  </si>
  <si>
    <t>Прочие дотации</t>
  </si>
  <si>
    <t>Прочие дотации бюджетам муниципальных районов</t>
  </si>
  <si>
    <t>2 02 19999 05 0000 150</t>
  </si>
  <si>
    <t>2 02 19999 00 0000 150</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</si>
  <si>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</si>
  <si>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</si>
  <si>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2 02 25169 00 0000 150</t>
  </si>
  <si>
    <t>2 02 25169 05 0000 150</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</si>
  <si>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</si>
  <si>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муниципальных районов на обеспечение образовательных организаций материально-технической базой для внедрения цифровой образовательной среды</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</si>
  <si>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</si>
  <si>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</si>
  <si>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2 02 25491 00 0000 150</t>
  </si>
  <si>
    <t>2 02 25491 05 0000 150</t>
  </si>
  <si>
    <t>Субсидии местным бюджетам на строительство (реконструкцию),капитальный ремон, ремонт и содержание автомобильных дорог общего пользования местного значения</t>
  </si>
  <si>
    <t>Субсидии местным бюджетам на создание условий для развития социальной и инженерной инфраструктуры муниципальных образованиц</t>
  </si>
  <si>
    <t>Субвенции бюджетам на проведение Всероссийской переписи населения 2020 года</t>
  </si>
  <si>
    <t>Субвенции бюджетам муниципальных районов на проведение Всероссийской переписи населения 2020 года</t>
  </si>
  <si>
    <t>2 02 35469 05 0000 150</t>
  </si>
  <si>
    <t>2 02 35469 00 0000 150</t>
  </si>
  <si>
    <t>Возврат остатков субвенций на осуществление ежемесячных выплат на детей в возрасте от трех до семи лет включительно из бюджетов муниципальных районов</t>
  </si>
  <si>
    <t>Возврат остатков субсидий на внедрение целевой модели цифровой образовательной среды в общеобразовательных организациях и профессиональных образовательных организациях из бюджетов муниципальных районов</t>
  </si>
  <si>
    <t>2 19 25210 05 0000 150</t>
  </si>
  <si>
    <t>2 19 35302 05 0000 150</t>
  </si>
  <si>
    <t>Защита населения и территории от чрезвычайных ситуаций природного и техногенного характера, пожарная безопасность</t>
  </si>
  <si>
    <t>Муниципальная программа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 2021-2023 годы"</t>
  </si>
  <si>
    <t>Подпрограмма "Снижение рисков и смягчение последствий чрезвычайных ситуаций природного и техногенного характера в Льговском районе Курской области"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2021-2023 годы"</t>
  </si>
  <si>
    <t>Основное мероприятие "Предупреждение и ликвидация чрежвычайных ситуаций"</t>
  </si>
  <si>
    <t>Субсидя на текущий ремонт водонапорной башни д.Клишино мо "Большеугонского сельсовета"</t>
  </si>
  <si>
    <t>Субсидия на текущий ремонт водонапорной башни д.Орловка  мо "Вышнедеревнского сельсовета"</t>
  </si>
  <si>
    <t xml:space="preserve">Субсидия на текущий ремонт водонапорной башни с.Городенск мо "Городенского сельсовета" </t>
  </si>
  <si>
    <t>Субсидия на текущий ремонт водонапорной башни с.Густомой мо "Густомойского сельсовета"</t>
  </si>
  <si>
    <t>Субсидия на текущий ремонт водонапорной башни с.Кудинцево мо "Кудинцевского сельсовета"</t>
  </si>
  <si>
    <t xml:space="preserve">Субсидия на текущий ремонт водонапорной башни с.Фитиж мо "Селекционного сельсовета" </t>
  </si>
  <si>
    <t>Текущий ремонт водонапорной башни д.Клишино мо "Большеугонского сельсовета"</t>
  </si>
  <si>
    <t>Текущий ремонт водонапорной башни д.Орловка  мо "Вышнедеревнского сельсовета"</t>
  </si>
  <si>
    <t xml:space="preserve">Текущий ремонт водонапорной башни с.Городенск мо "Городенского сельсовета" </t>
  </si>
  <si>
    <t>Текущий ремонт водонапорной башни с.Густомой мо "Густомойского сельсовета"</t>
  </si>
  <si>
    <t>Текущий ремонт водонапорной башни с.Кудинцево мо "Кудинцевского сельсовета"</t>
  </si>
  <si>
    <t xml:space="preserve">Текущий ремонт водонапорной башни с.Фитиж мо "Селекционного сельсовета" </t>
  </si>
  <si>
    <t>06 1 01 14000</t>
  </si>
  <si>
    <t>06 1 01 14001</t>
  </si>
  <si>
    <t>06 1 01 14002</t>
  </si>
  <si>
    <t>06 1 01 14003</t>
  </si>
  <si>
    <t>06 1 01 14004</t>
  </si>
  <si>
    <t>06 1 01 14005</t>
  </si>
  <si>
    <t>06 1 01 14006</t>
  </si>
  <si>
    <t>06 1 01 S4000</t>
  </si>
  <si>
    <t>06 1 01 S4001</t>
  </si>
  <si>
    <t>06 1 01 S4002</t>
  </si>
  <si>
    <t>06 1 01 S4003</t>
  </si>
  <si>
    <t>06 1 01 S4004</t>
  </si>
  <si>
    <t>06 1 01 S4005</t>
  </si>
  <si>
    <t>06 1 01 S4006</t>
  </si>
  <si>
    <t>Развитие социальной и инженерной инфраструктуры муниципальных образований Курской области</t>
  </si>
  <si>
    <t>07 2 02 11500</t>
  </si>
  <si>
    <t>Мероприятия, направленные на  развитие социальной и инженерной инфраструктуры муниципальных образований Курской области</t>
  </si>
  <si>
    <t>07 2 02 S1500</t>
  </si>
  <si>
    <t>400</t>
  </si>
  <si>
    <t>77 2 00 С1402</t>
  </si>
  <si>
    <t>10 2 01 С1402</t>
  </si>
  <si>
    <t>Проведение Всероссийской переписи населения 2020 года</t>
  </si>
  <si>
    <t>77 2 00 54690</t>
  </si>
  <si>
    <t>Иные межбюджетные трансферты на осуществление мероприятий  по  разработке документов территориального планирования и градостроительного зонирования</t>
  </si>
  <si>
    <t>07 2 01 П1416</t>
  </si>
  <si>
    <t>500</t>
  </si>
  <si>
    <t>Региональный проект "Современная школа"</t>
  </si>
  <si>
    <t>03 2 E1 00000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</si>
  <si>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</si>
  <si>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03 2 E1 51690</t>
  </si>
  <si>
    <t>Расходы на обеспечение деятельности (оказание услуг, выполнение работ) муниципальных учреждений</t>
  </si>
  <si>
    <t>03 2 E4 С1401</t>
  </si>
  <si>
    <t>Предоставление субсидий  бюджетным, автономным учреждениям и иным  некоммерческим организациям</t>
  </si>
  <si>
    <t>Региональный проект "Успех каждого ребенка"</t>
  </si>
  <si>
    <t>03 3 Е2 00000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</si>
  <si>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</si>
  <si>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03 3 Е2 54910</t>
  </si>
  <si>
    <t>Муниципальная программа "Осуществление деятельности по обращению с животными без владельцев на территории муниципального района "Льговский район" Курской области на 2021-2023 годы"</t>
  </si>
  <si>
    <t>Подпрограмма "Контроль за животными без владельцев находящихся на территории муниципального района "Льговский район" Курской области" муниципальной программы "Осуществление деятельности по обращению с животными без владельцев на территории муниципального района "Льговский район" Курской области на 2021-2023 годы"</t>
  </si>
  <si>
    <t>Муниципальная программа "Повышение эффективности управления муниципальными финансами в Льговском районе Курской области на 2021-2023 годы"</t>
  </si>
  <si>
    <t xml:space="preserve">Подпрограмма "Управление муниципальной программой и обеспечение условий реализации" муниципальной программы  "Повышение эффективности управления муниципальными финансами в Льговском районе Курской области на 2021-2023 годы" </t>
  </si>
  <si>
    <t>Муниципальная программа "Социальная поддержка граждан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</si>
  <si>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2021-2023 годы"</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</si>
  <si>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2021-2023 годы"</t>
  </si>
  <si>
    <t>Подпрограмма "Улучшение демографической ситуации, совершенствование социальной поддержки семьи и детей" муниципальной программы "Социальная поддержка граждан в Льговском районе Курской области на 2021-2023 годы"</t>
  </si>
  <si>
    <t>Муниципальная программа "Управление муниципальным имуществом и земельными ресурсами в Льговском районе Курской области на 2021-2023 годы"</t>
  </si>
  <si>
    <t>Подпрограмма "Управление муниципальной программой и обеспечение условий реализации" муниципальная программа "Управление муниципальным имуществом и земельными ресурсами в Льговском районе Курской области на 2021-2023 годы"</t>
  </si>
  <si>
    <t>Муниципальная программа "Развитие муниципальной службы в Льговском районе Курской области на 2021-2023 годы"</t>
  </si>
  <si>
    <t>Подпрограмма "Реализация мероприятий, направленных на развитие муниципальной службы" муниципальной программы "Развитие муниципальной службы в Льговском районе Курской области на 2021-2023 годы"</t>
  </si>
  <si>
    <t>Муниципальная программа "Сохранение и развитие архивного дела в Льговском районе Курской области на 2021-2023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</si>
  <si>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2021-2023 годы"</t>
  </si>
  <si>
    <t>Муниципальная программа "Профилактика наркомании и медико-социальная реабилитация больных наркоманией в Льговском районе Курской области на 2021-2023 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</si>
  <si>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2021-2023годы"</t>
  </si>
  <si>
    <t>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 в Льговском районе Курской области на 2021-2023 годы"</t>
  </si>
  <si>
    <t>Подпрограмма "Обеспечение правопорядка на территории Льговского района Курской области" муниципальной программы " Профилактика правонарушений в Льговском районе курской области на 2021-2023 годы"</t>
  </si>
  <si>
    <t>Муниципальная программа " Профилактика правонарушений в Льговском районе Курской области на 2021-2023 годы"</t>
  </si>
  <si>
    <t>Муниципальная программа "Содействие занятости населения в Льговском районе Курской области на 2021-2023 годы"</t>
  </si>
  <si>
    <t>Подпрограмма "Содействие временной занятости отдельных категорий граждан" муниципальной программы "Содействие занятости населения в Льговском районе Курской области на 2021-2023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</si>
  <si>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2021-2023 годы"</t>
  </si>
  <si>
    <t>Муниципальная программа "Развитие транспортной системы, обеспечение перевозки пассажиров в Льговском районе Курской области и безопасности дорожного движения на 2021-2023 годы"</t>
  </si>
  <si>
    <t>Муниципальная программа «Развитие информационного общества в Льговском районе Курской области на 2021-2023 годы»</t>
  </si>
  <si>
    <t>Подпрограмма «Электронное правительство» муниципальной программы «Развитие информационного общества в Льговском районе Курской области на 2021-2023 годы»</t>
  </si>
  <si>
    <t>Подпрограмма «Развитие системы защиты информации Льговского района Курской области» муниципальная программа «Развитие информационного общества в Льговском районе Курской области на 2021-2023 годы»</t>
  </si>
  <si>
    <t>Муниципальная программа "Обеспечение доступным и комфортным жильем и коммунальными услугами граждан Льговского района Курской области на 2021-2023 годы"</t>
  </si>
  <si>
    <t>Подпрограмма "Создание условий для обеспечения доступным и комфортным жильем граждан в Льговском районе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2021-2023 годы"</t>
  </si>
  <si>
    <t>Муниципальная программа «Охрана окружающей среды в Льговском районе Курской области на 2021-2023 годы»</t>
  </si>
  <si>
    <t>Подпрограмма "Обеспечение качественными услугами ЖКХ населения Льговского района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2021-2023 годы"</t>
  </si>
  <si>
    <t>Муниципальная программа "Развитие образования в Льговском районе Курской области на 2021-2023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</si>
  <si>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2021-2023 годы"</t>
  </si>
  <si>
    <t>Подпрограмма "Развитие дополнительного образования и системы воспитания детей" муниципальной программы "Развитие образования в Льговском районе Курской области на 2021-2023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</si>
  <si>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2021-2023 годы"</t>
  </si>
  <si>
    <t>Подпрограмма "Повышение эффективности реализации молодежной политики"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2021-2023 годы"</t>
  </si>
  <si>
    <t>Подпрограмма "Оздоровление и отдых детей"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</si>
  <si>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 2021-2023 годы"</t>
  </si>
  <si>
    <t>Основное мероприятие "Обеспечение деятельности (оказанных услуг) муниципальными организациями. Научно-методическое, аналитическое, информационное и организационное сопровождение программы на 2021-2023 годы"</t>
  </si>
  <si>
    <t>Муниципальная программа "Развитие культуры в Льговском районе Курской области на 2021-2023 год"</t>
  </si>
  <si>
    <t>Подпрограмма "Искусство" муниципальной программы "Развитие культуры в Льговском районе Курской области на 2021-2023 год"</t>
  </si>
  <si>
    <t>Подпрограмма "Наследие" муниципальной программы  "Развитие культуры в Льговском районе Курской области на 2021-2023 год"</t>
  </si>
  <si>
    <t>Муниципальная программа "Развитие культуры в Льговском районе Курской области на 2021-2023год"</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</si>
  <si>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2021-2023 год"</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</si>
  <si>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2021-2023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</si>
  <si>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</si>
  <si>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Льговского района Курской области "Социальная поддержка граждан в Льговском районе Курской области на 2021-2023 годы"</t>
  </si>
  <si>
    <t>Муниципальная программа  "Профилактика правонарушений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</si>
  <si>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"Профилактика правонарушений в Льговском районе Курской области на 2021-2023 годы"</t>
  </si>
  <si>
    <t>Подпрограмма "Реализация муниципальной политики в сфере физической культуры и спорта"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2021-2023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</si>
  <si>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</si>
  <si>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2021-2023 годы"</t>
  </si>
  <si>
    <t>Подпрограмма "Развитие мер социальной поддержки отдельных категорий граждан " муниципальной программы "Социальная поддержка граждан в Льговском районе Курской области на 2021-2023 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</si>
  <si>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2021-2023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</si>
  <si>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2021-2023 годы"</t>
  </si>
  <si>
    <t>Подпрограмма «Экология и чистая вода в Льговском районе
Курской области» муниципальной программы «Охрана окружающей среды в Льговском районе Курской области на 2021-2023 годы»</t>
  </si>
  <si>
    <t>Подпрограмма "Развитие мер социальной поддержки отдельных категорий граждан " муниципальной программы Льговского района Курской области "Социальная поддержка граждан в Льговском районе Курской области на 2021-2023 годы"</t>
  </si>
  <si>
    <t>Муниципальная программа "Развитие культуры в Льговском районе Курской области на 2021-2023 годы"</t>
  </si>
  <si>
    <t>Подпрограмма "Искусство" муниципальной программы "Развитие культуры в Льговском районе Курской области на 2021-2023 годы"</t>
  </si>
  <si>
    <t>Подпрограмма "Наследие" муниципальной программы  "Развитие культуры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</si>
  <si>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2021-2023 годы"</t>
  </si>
  <si>
    <t>Муниципальная пр3грамма  "Развитие культуры в Льговском районе Курской области на 2021-2023 годы"</t>
  </si>
  <si>
    <t>Подпрограмма "Наследие" муниципальной программы "Развитие культуры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</si>
  <si>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</si>
  <si>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на2021-2023 годы"</t>
  </si>
  <si>
    <t>Муниципальная программа  "Развитие образования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</si>
  <si>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 2021-2023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</si>
  <si>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2021-2023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</si>
  <si>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2021-2023 годы"</t>
  </si>
  <si>
    <t>Муниципальная программа  "Развитие транспортной системы, обеспечение перевозки пассажиров в Льговском районе Курской области и безопасности дорожного движения на 2021-2023 годы"</t>
  </si>
  <si>
    <t>Подпрограмма "Обеспечение правопорядка на территории Льговского района Курской области" муниципальной программы "Профилактика правонарушений в Льговском районе курской области на 2021-2023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</si>
  <si>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района Курской области на 2021-2023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</si>
  <si>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2021-2023 годы"</t>
  </si>
  <si>
    <t>Приложение №1
к Решению Представительного Собрания 
Льговского района Курской области
от 18.04.2022 г.  № 189
«Об утверждении отчета об исполнении бюджета муниципального района «Льговский район» Курской области за 2021 год»</t>
  </si>
  <si>
    <t>к Решению Представительного Собрания 
Льговского района Курской области
от 18.04.2022 г.  № 189
«Об утверждении отчета об исполнении бюджета муниципального района «Льговский район» Курской области за 2021 год»</t>
  </si>
  <si>
    <t>Приложение №3                                                                                                                к Решению Представительного Собрания 
Льговского района Курской области
от 18.04.2022 г.  № 189
«Об утверждении отчета об исполнении бюджета муниципального района «Льговский район» Курской области за 2021 год"</t>
  </si>
  <si>
    <t>Приложение №5                                               к Решению Представительного Собрания 
Льговского района Курской области
от 18.04.2022 г.  № 189
«Об утверждении отчета об исполнении бюджета муниципального района «Льговский район» Курской области за 2021 год</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</si>
</sst>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0"/>
    <numFmt numFmtId="180" formatCode="0.000000"/>
    <numFmt numFmtId="181" formatCode="0.0000000"/>
    <numFmt numFmtId="182" formatCode="0.0000"/>
    <numFmt numFmtId="183" formatCode="0.00000000"/>
    <numFmt numFmtId="184" formatCode="0.000000000"/>
    <numFmt numFmtId="185" formatCode="[$-FC19]d\ mmmm\ yyyy\ &quot;г.&quot;"/>
  </numFmts>
  <fonts count="78">
    <font>
      <sz val="10"/>
      <name val="Arial Cyr"/>
      <family val="0"/>
    </font>
    <font>
      <sz val="12"/>
      <name val="Times New Roman"/>
      <family val="1"/>
    </font>
    <font>
      <b/>
      <sz val="12"/>
      <name val="Times New Roman"/>
      <family val="1"/>
    </font>
    <font>
      <sz val="8"/>
      <name val="Arial Cyr"/>
      <family val="0"/>
    </font>
    <font>
      <b/>
      <sz val="14"/>
      <name val="Times New Roman"/>
      <family val="1"/>
    </font>
    <font>
      <u val="single"/>
      <sz val="10"/>
      <color indexed="12"/>
      <name val="Arial Cyr"/>
      <family val="0"/>
    </font>
    <font>
      <u val="single"/>
      <sz val="10"/>
      <color indexed="36"/>
      <name val="Arial Cyr"/>
      <family val="0"/>
    </font>
    <font>
      <b/>
      <sz val="10"/>
      <name val="Arial Cyr"/>
      <family val="0"/>
    </font>
    <font>
      <i/>
      <sz val="10"/>
      <name val="Arial Cyr"/>
      <family val="0"/>
    </font>
    <font>
      <sz val="12"/>
      <name val="Arial Cyr"/>
      <family val="0"/>
    </font>
    <font>
      <sz val="8"/>
      <color indexed="9"/>
      <name val="Arial Cyr"/>
      <family val="0"/>
    </font>
    <font>
      <b/>
      <sz val="16"/>
      <name val="Times New Roman"/>
      <family val="1"/>
    </font>
    <font>
      <b/>
      <sz val="16"/>
      <name val="Arial Cyr"/>
      <family val="0"/>
    </font>
    <font>
      <b/>
      <i/>
      <sz val="12"/>
      <name val="Times New Roman"/>
      <family val="1"/>
    </font>
    <font>
      <b/>
      <sz val="12"/>
      <color indexed="9"/>
      <name val="Times New Roman"/>
      <family val="1"/>
    </font>
    <font>
      <b/>
      <sz val="14"/>
      <color indexed="9"/>
      <name val="Times New Roman"/>
      <family val="1"/>
    </font>
    <font>
      <b/>
      <i/>
      <sz val="14"/>
      <name val="Times New Roman"/>
      <family val="1"/>
    </font>
    <font>
      <sz val="10"/>
      <name val="Times New Roman"/>
      <family val="1"/>
    </font>
    <font>
      <b/>
      <sz val="14"/>
      <name val="Arial Cyr"/>
      <family val="0"/>
    </font>
    <font>
      <b/>
      <sz val="13"/>
      <name val="Times New Roman"/>
      <family val="1"/>
    </font>
    <font>
      <b/>
      <sz val="13"/>
      <color indexed="9"/>
      <name val="Times New Roman"/>
      <family val="1"/>
    </font>
    <font>
      <b/>
      <i/>
      <sz val="13"/>
      <name val="Times New Roman"/>
      <family val="1"/>
    </font>
    <font>
      <sz val="13"/>
      <name val="Times New Roman"/>
      <family val="1"/>
    </font>
    <font>
      <i/>
      <sz val="11"/>
      <name val="Times New Roman"/>
      <family val="1"/>
    </font>
    <font>
      <b/>
      <i/>
      <sz val="11"/>
      <name val="Times New Roman"/>
      <family val="1"/>
    </font>
    <font>
      <sz val="11"/>
      <name val="Times New Roman"/>
      <family val="1"/>
    </font>
    <font>
      <b/>
      <sz val="11"/>
      <name val="Times New Roman"/>
      <family val="1"/>
    </font>
    <font>
      <sz val="12"/>
      <color indexed="9"/>
      <name val="Times New Roman"/>
      <family val="1"/>
    </font>
    <font>
      <b/>
      <sz val="12"/>
      <name val="Arial Cyr"/>
      <family val="0"/>
    </font>
    <font>
      <sz val="11"/>
      <name val="Arial Cyr"/>
      <family val="0"/>
    </font>
    <font>
      <i/>
      <sz val="12"/>
      <name val="Times New Roman"/>
      <family val="1"/>
    </font>
    <font>
      <b/>
      <sz val="10"/>
      <name val="Times New Roman"/>
      <family val="1"/>
    </font>
    <font>
      <b/>
      <sz val="12"/>
      <color indexed="8"/>
      <name val="Times New Roman"/>
      <family val="1"/>
    </font>
    <font>
      <b/>
      <sz val="8"/>
      <name val="Arial Cyr"/>
      <family val="0"/>
    </font>
    <font>
      <b/>
      <sz val="8"/>
      <name val="Arial"/>
      <family val="2"/>
    </font>
    <font>
      <b/>
      <sz val="9"/>
      <name val="Arial Cyr"/>
      <family val="0"/>
    </font>
    <font>
      <sz val="8"/>
      <name val="Arial"/>
      <family val="2"/>
    </font>
    <font>
      <sz val="12"/>
      <color indexed="8"/>
      <name val="Times New Roman"/>
      <family val="1"/>
    </font>
    <font>
      <sz val="14"/>
      <name val="Times New Roman"/>
      <family val="1"/>
    </font>
    <font>
      <b/>
      <i/>
      <sz val="12"/>
      <color indexed="8"/>
      <name val="Times New Roman"/>
      <family val="1"/>
    </font>
    <font>
      <i/>
      <sz val="8"/>
      <name val="Arial Cyr"/>
      <family val="0"/>
    </font>
    <font>
      <i/>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medium"/>
      <right style="medium"/>
      <top style="medium"/>
      <bottom style="medium"/>
    </border>
    <border>
      <left style="thin"/>
      <right style="thin"/>
      <top>
        <color indexed="63"/>
      </top>
      <bottom>
        <color indexed="63"/>
      </bottom>
    </border>
    <border>
      <left style="medium"/>
      <right>
        <color indexed="63"/>
      </right>
      <top style="medium"/>
      <bottom style="medium"/>
    </border>
    <border>
      <left style="thin">
        <color rgb="FF000000"/>
      </left>
      <right style="thin">
        <color rgb="FF000000"/>
      </right>
      <top style="thin">
        <color rgb="FF000000"/>
      </top>
      <bottom style="thin">
        <color rgb="FF0000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2" fillId="25" borderId="1" applyNumberFormat="0" applyAlignment="0" applyProtection="0"/>
    <xf numFmtId="0" fontId="63" fillId="26" borderId="2" applyNumberFormat="0" applyAlignment="0" applyProtection="0"/>
    <xf numFmtId="0" fontId="64"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7" borderId="7" applyNumberFormat="0" applyAlignment="0" applyProtection="0"/>
    <xf numFmtId="0" fontId="70" fillId="0" borderId="0" applyNumberFormat="0" applyFill="0" applyBorder="0" applyAlignment="0" applyProtection="0"/>
    <xf numFmtId="0" fontId="71" fillId="28"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3" fillId="0" borderId="0">
      <alignment/>
      <protection/>
    </xf>
    <xf numFmtId="0" fontId="6"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6" fillId="31" borderId="0" applyNumberFormat="0" applyBorder="0" applyAlignment="0" applyProtection="0"/>
  </cellStyleXfs>
  <cellXfs count="372">
    <xf numFmtId="0" fontId="0" fillId="0" borderId="0" xfId="0" applyAlignment="1">
      <alignment/>
    </xf>
    <xf numFmtId="179" fontId="1" fillId="0" borderId="0" xfId="0" applyNumberFormat="1" applyFont="1" applyFill="1" applyAlignment="1">
      <alignment vertical="top" wrapText="1"/>
    </xf>
    <xf numFmtId="179" fontId="0" fillId="0" borderId="0" xfId="0" applyNumberFormat="1" applyFill="1" applyAlignment="1">
      <alignment vertical="top"/>
    </xf>
    <xf numFmtId="179" fontId="17" fillId="0" borderId="0" xfId="0" applyNumberFormat="1" applyFont="1" applyFill="1" applyAlignment="1">
      <alignment vertical="top" wrapText="1"/>
    </xf>
    <xf numFmtId="179" fontId="0" fillId="0" borderId="0" xfId="0" applyNumberFormat="1" applyFill="1" applyAlignment="1">
      <alignment vertical="top" wrapText="1"/>
    </xf>
    <xf numFmtId="179" fontId="1" fillId="0" borderId="0" xfId="0" applyNumberFormat="1" applyFont="1" applyFill="1" applyAlignment="1">
      <alignment vertical="top"/>
    </xf>
    <xf numFmtId="179" fontId="2" fillId="0" borderId="0" xfId="0" applyNumberFormat="1" applyFont="1" applyFill="1" applyAlignment="1">
      <alignment vertical="top"/>
    </xf>
    <xf numFmtId="179" fontId="0" fillId="0" borderId="0" xfId="0" applyNumberFormat="1" applyFont="1" applyFill="1" applyAlignment="1">
      <alignment vertical="top"/>
    </xf>
    <xf numFmtId="179" fontId="0" fillId="0" borderId="0" xfId="0" applyNumberFormat="1" applyFont="1" applyFill="1" applyAlignment="1">
      <alignment vertical="top"/>
    </xf>
    <xf numFmtId="179" fontId="12" fillId="0" borderId="0" xfId="0" applyNumberFormat="1" applyFont="1" applyFill="1" applyAlignment="1">
      <alignment vertical="top"/>
    </xf>
    <xf numFmtId="179" fontId="23" fillId="0" borderId="0" xfId="0" applyNumberFormat="1" applyFont="1" applyFill="1" applyAlignment="1">
      <alignment vertical="top" wrapText="1"/>
    </xf>
    <xf numFmtId="179" fontId="19" fillId="0" borderId="0" xfId="0" applyNumberFormat="1" applyFont="1" applyFill="1" applyAlignment="1">
      <alignment vertical="top"/>
    </xf>
    <xf numFmtId="179" fontId="26" fillId="0" borderId="0" xfId="0" applyNumberFormat="1" applyFont="1" applyFill="1" applyAlignment="1">
      <alignment vertical="top" wrapText="1"/>
    </xf>
    <xf numFmtId="179" fontId="24" fillId="0" borderId="0" xfId="0" applyNumberFormat="1" applyFont="1" applyFill="1" applyAlignment="1">
      <alignment vertical="top" wrapText="1"/>
    </xf>
    <xf numFmtId="179" fontId="13" fillId="0" borderId="0" xfId="0" applyNumberFormat="1" applyFont="1" applyFill="1" applyAlignment="1">
      <alignment vertical="top"/>
    </xf>
    <xf numFmtId="179" fontId="23" fillId="0" borderId="0" xfId="0" applyNumberFormat="1" applyFont="1" applyFill="1" applyAlignment="1">
      <alignment vertical="top"/>
    </xf>
    <xf numFmtId="179" fontId="25" fillId="0" borderId="0" xfId="0" applyNumberFormat="1" applyFont="1" applyFill="1" applyAlignment="1">
      <alignment vertical="top" wrapText="1"/>
    </xf>
    <xf numFmtId="179" fontId="17" fillId="0" borderId="0" xfId="0" applyNumberFormat="1" applyFont="1" applyFill="1" applyAlignment="1">
      <alignment vertical="top"/>
    </xf>
    <xf numFmtId="179" fontId="2" fillId="0" borderId="0" xfId="0" applyNumberFormat="1" applyFont="1" applyFill="1" applyAlignment="1">
      <alignment vertical="top" wrapText="1"/>
    </xf>
    <xf numFmtId="179" fontId="9" fillId="0" borderId="0" xfId="0" applyNumberFormat="1" applyFont="1" applyFill="1" applyAlignment="1">
      <alignment vertical="top" wrapText="1"/>
    </xf>
    <xf numFmtId="179" fontId="16" fillId="0" borderId="0" xfId="0" applyNumberFormat="1" applyFont="1" applyFill="1" applyAlignment="1">
      <alignment vertical="top"/>
    </xf>
    <xf numFmtId="179" fontId="21" fillId="0" borderId="0" xfId="0" applyNumberFormat="1" applyFont="1" applyFill="1" applyAlignment="1">
      <alignment vertical="top"/>
    </xf>
    <xf numFmtId="179" fontId="4" fillId="0" borderId="0" xfId="0" applyNumberFormat="1" applyFont="1" applyFill="1" applyAlignment="1">
      <alignment vertical="top"/>
    </xf>
    <xf numFmtId="179" fontId="8" fillId="0" borderId="0" xfId="0" applyNumberFormat="1" applyFont="1" applyFill="1" applyAlignment="1">
      <alignment vertical="top"/>
    </xf>
    <xf numFmtId="179" fontId="26" fillId="0" borderId="0" xfId="0" applyNumberFormat="1" applyFont="1" applyFill="1" applyAlignment="1">
      <alignment vertical="top"/>
    </xf>
    <xf numFmtId="179" fontId="22" fillId="0" borderId="0" xfId="0" applyNumberFormat="1" applyFont="1" applyFill="1" applyAlignment="1">
      <alignment vertical="top"/>
    </xf>
    <xf numFmtId="179" fontId="29" fillId="0" borderId="0" xfId="0" applyNumberFormat="1" applyFont="1" applyFill="1" applyAlignment="1">
      <alignment vertical="top"/>
    </xf>
    <xf numFmtId="179" fontId="18" fillId="0" borderId="0" xfId="0" applyNumberFormat="1" applyFont="1" applyFill="1" applyAlignment="1">
      <alignment vertical="top"/>
    </xf>
    <xf numFmtId="179" fontId="16" fillId="0" borderId="0" xfId="0" applyNumberFormat="1" applyFont="1" applyFill="1" applyAlignment="1">
      <alignment vertical="top" wrapText="1"/>
    </xf>
    <xf numFmtId="179" fontId="7" fillId="0" borderId="0" xfId="0" applyNumberFormat="1" applyFont="1" applyFill="1" applyAlignment="1">
      <alignment vertical="top"/>
    </xf>
    <xf numFmtId="179" fontId="7" fillId="0" borderId="0" xfId="0" applyNumberFormat="1" applyFont="1" applyFill="1" applyAlignment="1">
      <alignment vertical="top" wrapText="1"/>
    </xf>
    <xf numFmtId="179" fontId="28" fillId="0" borderId="0" xfId="0" applyNumberFormat="1" applyFont="1" applyFill="1" applyAlignment="1">
      <alignment vertical="top"/>
    </xf>
    <xf numFmtId="179" fontId="4" fillId="0" borderId="0" xfId="0" applyNumberFormat="1" applyFont="1" applyFill="1" applyAlignment="1">
      <alignment vertical="top" wrapText="1"/>
    </xf>
    <xf numFmtId="179" fontId="25" fillId="0" borderId="0" xfId="0" applyNumberFormat="1" applyFont="1" applyFill="1" applyAlignment="1">
      <alignment vertical="top"/>
    </xf>
    <xf numFmtId="0" fontId="1" fillId="0" borderId="0" xfId="0" applyFont="1" applyAlignment="1">
      <alignment horizontal="left" vertical="top"/>
    </xf>
    <xf numFmtId="0" fontId="0" fillId="0" borderId="0" xfId="0" applyAlignment="1">
      <alignment horizontal="center" vertical="top" wrapText="1"/>
    </xf>
    <xf numFmtId="0" fontId="1" fillId="0" borderId="0" xfId="0" applyFont="1" applyAlignment="1">
      <alignment vertical="top"/>
    </xf>
    <xf numFmtId="0" fontId="1" fillId="0" borderId="0" xfId="0" applyFont="1" applyAlignment="1">
      <alignment vertical="top" wrapText="1"/>
    </xf>
    <xf numFmtId="0" fontId="3" fillId="0" borderId="0" xfId="59" applyAlignment="1">
      <alignment vertical="top" wrapText="1"/>
      <protection/>
    </xf>
    <xf numFmtId="49" fontId="33" fillId="0" borderId="10" xfId="59" applyNumberFormat="1" applyFont="1" applyBorder="1" applyAlignment="1">
      <alignment horizontal="center" vertical="top" wrapText="1"/>
      <protection/>
    </xf>
    <xf numFmtId="49" fontId="33" fillId="0" borderId="10" xfId="59" applyNumberFormat="1" applyFont="1" applyBorder="1" applyAlignment="1">
      <alignment horizontal="center" vertical="center" wrapText="1"/>
      <protection/>
    </xf>
    <xf numFmtId="49" fontId="3" fillId="0" borderId="10" xfId="59" applyNumberFormat="1" applyFont="1" applyBorder="1" applyAlignment="1">
      <alignment horizontal="center" vertical="center" wrapText="1"/>
      <protection/>
    </xf>
    <xf numFmtId="49" fontId="33" fillId="0" borderId="10" xfId="56" applyNumberFormat="1" applyFont="1" applyBorder="1" applyAlignment="1">
      <alignment horizontal="center" vertical="center"/>
      <protection/>
    </xf>
    <xf numFmtId="49" fontId="3" fillId="0" borderId="10" xfId="56" applyNumberFormat="1" applyFont="1" applyBorder="1" applyAlignment="1">
      <alignment horizontal="center" vertical="center"/>
      <protection/>
    </xf>
    <xf numFmtId="0" fontId="3" fillId="0" borderId="11" xfId="0" applyFont="1" applyBorder="1" applyAlignment="1">
      <alignment horizontal="center" vertical="center"/>
    </xf>
    <xf numFmtId="49" fontId="33" fillId="0" borderId="10" xfId="53" applyNumberFormat="1" applyFont="1" applyBorder="1" applyAlignment="1">
      <alignment horizontal="center" vertical="center"/>
      <protection/>
    </xf>
    <xf numFmtId="0" fontId="33" fillId="0" borderId="10" xfId="53" applyFont="1" applyBorder="1" applyAlignment="1">
      <alignment vertical="top" wrapText="1"/>
      <protection/>
    </xf>
    <xf numFmtId="0" fontId="34" fillId="0" borderId="10" xfId="0" applyFont="1" applyBorder="1" applyAlignment="1">
      <alignment horizontal="center" vertical="center" wrapText="1"/>
    </xf>
    <xf numFmtId="49" fontId="3" fillId="0" borderId="10" xfId="53" applyNumberFormat="1" applyFont="1" applyBorder="1" applyAlignment="1">
      <alignment horizontal="center" vertical="center"/>
      <protection/>
    </xf>
    <xf numFmtId="49" fontId="3" fillId="0" borderId="10" xfId="54" applyNumberFormat="1" applyFont="1" applyBorder="1" applyAlignment="1">
      <alignment horizontal="center" vertical="center"/>
      <protection/>
    </xf>
    <xf numFmtId="49" fontId="33" fillId="0" borderId="10" xfId="57" applyNumberFormat="1" applyFont="1" applyBorder="1" applyAlignment="1">
      <alignment horizontal="center" vertical="center"/>
      <protection/>
    </xf>
    <xf numFmtId="49" fontId="3" fillId="0" borderId="10" xfId="57" applyNumberFormat="1" applyFont="1" applyBorder="1" applyAlignment="1">
      <alignment horizontal="center" vertical="center"/>
      <protection/>
    </xf>
    <xf numFmtId="0" fontId="33" fillId="0" borderId="10" xfId="59" applyFont="1" applyBorder="1" applyAlignment="1">
      <alignment horizontal="center" vertical="center" wrapText="1"/>
      <protection/>
    </xf>
    <xf numFmtId="0" fontId="3" fillId="0" borderId="10" xfId="53" applyFont="1" applyBorder="1" applyAlignment="1">
      <alignment vertical="top" wrapText="1"/>
      <protection/>
    </xf>
    <xf numFmtId="49" fontId="3" fillId="0" borderId="10" xfId="53" applyNumberFormat="1" applyFont="1" applyFill="1" applyBorder="1" applyAlignment="1">
      <alignment horizontal="center" vertical="center"/>
      <protection/>
    </xf>
    <xf numFmtId="49" fontId="33" fillId="0" borderId="10" xfId="59" applyNumberFormat="1" applyFont="1" applyFill="1" applyBorder="1" applyAlignment="1">
      <alignment horizontal="center" vertical="center" wrapText="1"/>
      <protection/>
    </xf>
    <xf numFmtId="49" fontId="3" fillId="0" borderId="10" xfId="59" applyNumberFormat="1" applyFont="1" applyFill="1" applyBorder="1" applyAlignment="1">
      <alignment horizontal="center" vertical="center" wrapText="1"/>
      <protection/>
    </xf>
    <xf numFmtId="0" fontId="36" fillId="0" borderId="12" xfId="0" applyNumberFormat="1" applyFont="1" applyFill="1" applyBorder="1" applyAlignment="1">
      <alignment horizontal="left" vertical="center" wrapText="1"/>
    </xf>
    <xf numFmtId="0" fontId="36" fillId="0" borderId="10" xfId="0" applyNumberFormat="1" applyFont="1" applyFill="1" applyBorder="1" applyAlignment="1">
      <alignment horizontal="left" vertical="center" wrapText="1"/>
    </xf>
    <xf numFmtId="0" fontId="36" fillId="0" borderId="10" xfId="0" applyFont="1" applyFill="1" applyBorder="1" applyAlignment="1">
      <alignment vertical="center" wrapText="1"/>
    </xf>
    <xf numFmtId="49" fontId="35" fillId="0" borderId="10" xfId="59" applyNumberFormat="1" applyFont="1" applyFill="1" applyBorder="1" applyAlignment="1">
      <alignment horizontal="center" vertical="center" wrapText="1"/>
      <protection/>
    </xf>
    <xf numFmtId="179" fontId="0" fillId="0" borderId="0" xfId="0" applyNumberFormat="1" applyFill="1" applyAlignment="1">
      <alignment horizontal="center" vertical="top" wrapText="1"/>
    </xf>
    <xf numFmtId="179" fontId="10" fillId="0" borderId="0" xfId="0" applyNumberFormat="1" applyFont="1" applyFill="1" applyAlignment="1">
      <alignment vertical="top"/>
    </xf>
    <xf numFmtId="179" fontId="15" fillId="0" borderId="0" xfId="0" applyNumberFormat="1" applyFont="1" applyFill="1" applyAlignment="1">
      <alignment vertical="top"/>
    </xf>
    <xf numFmtId="179" fontId="20" fillId="0" borderId="0" xfId="0" applyNumberFormat="1" applyFont="1" applyFill="1" applyAlignment="1">
      <alignment vertical="top"/>
    </xf>
    <xf numFmtId="179" fontId="14" fillId="0" borderId="0" xfId="0" applyNumberFormat="1" applyFont="1" applyFill="1" applyAlignment="1">
      <alignment vertical="top"/>
    </xf>
    <xf numFmtId="179" fontId="27" fillId="0" borderId="0" xfId="0" applyNumberFormat="1" applyFont="1" applyFill="1" applyAlignment="1">
      <alignment vertical="top"/>
    </xf>
    <xf numFmtId="2" fontId="0" fillId="0" borderId="0" xfId="0" applyNumberFormat="1" applyAlignment="1">
      <alignment/>
    </xf>
    <xf numFmtId="179" fontId="1" fillId="32" borderId="0" xfId="0" applyNumberFormat="1" applyFont="1" applyFill="1" applyAlignment="1">
      <alignment horizontal="right" vertical="top"/>
    </xf>
    <xf numFmtId="179" fontId="1" fillId="32" borderId="0" xfId="0" applyNumberFormat="1" applyFont="1" applyFill="1" applyAlignment="1">
      <alignment vertical="top" wrapText="1"/>
    </xf>
    <xf numFmtId="179" fontId="33" fillId="32" borderId="10" xfId="0" applyNumberFormat="1" applyFont="1" applyFill="1" applyBorder="1" applyAlignment="1">
      <alignment horizontal="center" vertical="center" wrapText="1"/>
    </xf>
    <xf numFmtId="0" fontId="0" fillId="32" borderId="0" xfId="0" applyFont="1" applyFill="1" applyAlignment="1">
      <alignment/>
    </xf>
    <xf numFmtId="1" fontId="1" fillId="32" borderId="10" xfId="0" applyNumberFormat="1" applyFont="1" applyFill="1" applyBorder="1" applyAlignment="1">
      <alignment horizontal="center" vertical="top" wrapText="1"/>
    </xf>
    <xf numFmtId="179" fontId="17" fillId="32" borderId="0" xfId="0" applyNumberFormat="1" applyFont="1" applyFill="1" applyAlignment="1">
      <alignment vertical="top" wrapText="1"/>
    </xf>
    <xf numFmtId="0" fontId="3" fillId="0" borderId="0" xfId="59" applyFont="1" applyAlignment="1">
      <alignment horizontal="center" vertical="top" wrapText="1"/>
      <protection/>
    </xf>
    <xf numFmtId="49" fontId="33" fillId="0" borderId="10" xfId="53" applyNumberFormat="1" applyFont="1" applyFill="1" applyBorder="1" applyAlignment="1">
      <alignment horizontal="center" vertical="center"/>
      <protection/>
    </xf>
    <xf numFmtId="0" fontId="0" fillId="0" borderId="0" xfId="0" applyFont="1" applyAlignment="1">
      <alignment/>
    </xf>
    <xf numFmtId="0" fontId="0" fillId="0" borderId="0" xfId="0" applyAlignment="1">
      <alignment horizontal="center" wrapText="1"/>
    </xf>
    <xf numFmtId="0" fontId="4" fillId="0" borderId="10" xfId="0" applyFont="1" applyBorder="1" applyAlignment="1">
      <alignment horizontal="center" wrapText="1"/>
    </xf>
    <xf numFmtId="0" fontId="4" fillId="0" borderId="10" xfId="0" applyFont="1" applyBorder="1" applyAlignment="1">
      <alignment horizontal="center" vertical="center" wrapText="1"/>
    </xf>
    <xf numFmtId="43" fontId="4" fillId="0" borderId="10" xfId="67" applyFont="1" applyBorder="1" applyAlignment="1">
      <alignment horizontal="center" vertical="center" wrapText="1"/>
    </xf>
    <xf numFmtId="43" fontId="38" fillId="0" borderId="10" xfId="0" applyNumberFormat="1" applyFont="1" applyBorder="1" applyAlignment="1">
      <alignment horizontal="center" vertical="center" wrapText="1"/>
    </xf>
    <xf numFmtId="0" fontId="38" fillId="0" borderId="10" xfId="0" applyFont="1" applyBorder="1" applyAlignment="1">
      <alignment horizontal="center" vertical="center" wrapText="1"/>
    </xf>
    <xf numFmtId="43" fontId="38" fillId="0" borderId="10" xfId="67" applyFont="1" applyBorder="1" applyAlignment="1">
      <alignment horizontal="center" vertical="center" wrapText="1"/>
    </xf>
    <xf numFmtId="0" fontId="0" fillId="0" borderId="0" xfId="0" applyAlignment="1">
      <alignment horizontal="right" wrapText="1"/>
    </xf>
    <xf numFmtId="0" fontId="0" fillId="0" borderId="0" xfId="0" applyAlignment="1">
      <alignment horizontal="right"/>
    </xf>
    <xf numFmtId="179" fontId="17" fillId="32" borderId="0" xfId="0" applyNumberFormat="1" applyFont="1" applyFill="1" applyAlignment="1">
      <alignment horizontal="justify" vertical="top" wrapText="1"/>
    </xf>
    <xf numFmtId="0" fontId="17" fillId="32" borderId="0" xfId="0" applyFont="1" applyFill="1" applyAlignment="1" applyProtection="1">
      <alignment horizontal="center" vertical="top"/>
      <protection/>
    </xf>
    <xf numFmtId="179" fontId="0" fillId="32" borderId="0" xfId="0" applyNumberFormat="1" applyFill="1" applyAlignment="1">
      <alignment vertical="top" wrapText="1"/>
    </xf>
    <xf numFmtId="179" fontId="0" fillId="32" borderId="0" xfId="0" applyNumberFormat="1" applyFill="1" applyAlignment="1">
      <alignment horizontal="justify" vertical="top" wrapText="1"/>
    </xf>
    <xf numFmtId="179" fontId="12" fillId="32" borderId="0" xfId="0" applyNumberFormat="1" applyFont="1" applyFill="1" applyAlignment="1">
      <alignment horizontal="justify" vertical="top" wrapText="1"/>
    </xf>
    <xf numFmtId="179" fontId="1" fillId="32" borderId="0" xfId="0" applyNumberFormat="1" applyFont="1" applyFill="1" applyAlignment="1">
      <alignment vertical="top"/>
    </xf>
    <xf numFmtId="179" fontId="11" fillId="32" borderId="0" xfId="0" applyNumberFormat="1" applyFont="1" applyFill="1" applyBorder="1" applyAlignment="1">
      <alignment horizontal="center" vertical="top" wrapText="1"/>
    </xf>
    <xf numFmtId="179" fontId="11" fillId="32" borderId="0" xfId="0" applyNumberFormat="1" applyFont="1" applyFill="1" applyBorder="1" applyAlignment="1">
      <alignment horizontal="left" vertical="top" wrapText="1"/>
    </xf>
    <xf numFmtId="179" fontId="11" fillId="32" borderId="0" xfId="0" applyNumberFormat="1" applyFont="1" applyFill="1" applyBorder="1" applyAlignment="1">
      <alignment vertical="top" wrapText="1"/>
    </xf>
    <xf numFmtId="179" fontId="0" fillId="32" borderId="0" xfId="0" applyNumberFormat="1" applyFont="1" applyFill="1" applyAlignment="1">
      <alignment horizontal="justify" vertical="top" wrapText="1"/>
    </xf>
    <xf numFmtId="179" fontId="28" fillId="32" borderId="10" xfId="0" applyNumberFormat="1" applyFont="1" applyFill="1" applyBorder="1" applyAlignment="1">
      <alignment horizontal="center" vertical="center"/>
    </xf>
    <xf numFmtId="179" fontId="28" fillId="32" borderId="10" xfId="0" applyNumberFormat="1" applyFont="1" applyFill="1" applyBorder="1" applyAlignment="1">
      <alignment horizontal="left" vertical="center"/>
    </xf>
    <xf numFmtId="179" fontId="2" fillId="32" borderId="10" xfId="0" applyNumberFormat="1" applyFont="1" applyFill="1" applyBorder="1" applyAlignment="1" quotePrefix="1">
      <alignment horizontal="center" vertical="center" wrapText="1"/>
    </xf>
    <xf numFmtId="179" fontId="1" fillId="32" borderId="10" xfId="0" applyNumberFormat="1" applyFont="1" applyFill="1" applyBorder="1" applyAlignment="1">
      <alignment horizontal="center" vertical="center" wrapText="1"/>
    </xf>
    <xf numFmtId="179" fontId="1" fillId="32" borderId="10" xfId="0" applyNumberFormat="1" applyFont="1" applyFill="1" applyBorder="1" applyAlignment="1">
      <alignment horizontal="left" vertical="center" wrapText="1"/>
    </xf>
    <xf numFmtId="179" fontId="2" fillId="32" borderId="10" xfId="0" applyNumberFormat="1" applyFont="1" applyFill="1" applyBorder="1" applyAlignment="1" applyProtection="1">
      <alignment vertical="top" wrapText="1"/>
      <protection/>
    </xf>
    <xf numFmtId="179" fontId="2" fillId="32" borderId="10" xfId="0" applyNumberFormat="1" applyFont="1" applyFill="1" applyBorder="1" applyAlignment="1">
      <alignment horizontal="center" vertical="center" wrapText="1"/>
    </xf>
    <xf numFmtId="179" fontId="2" fillId="32" borderId="10" xfId="0" applyNumberFormat="1" applyFont="1" applyFill="1" applyBorder="1" applyAlignment="1">
      <alignment horizontal="left" vertical="center" wrapText="1"/>
    </xf>
    <xf numFmtId="179" fontId="19" fillId="32" borderId="10" xfId="0" applyNumberFormat="1" applyFont="1" applyFill="1" applyBorder="1" applyAlignment="1">
      <alignment horizontal="left" vertical="center"/>
    </xf>
    <xf numFmtId="0" fontId="2" fillId="32" borderId="10" xfId="0" applyFont="1" applyFill="1" applyBorder="1" applyAlignment="1">
      <alignment horizontal="left" vertical="top" wrapText="1"/>
    </xf>
    <xf numFmtId="0" fontId="2" fillId="32" borderId="10" xfId="0" applyFont="1" applyFill="1" applyBorder="1" applyAlignment="1">
      <alignment horizontal="left" vertical="center" wrapText="1"/>
    </xf>
    <xf numFmtId="179" fontId="1" fillId="32" borderId="10" xfId="0" applyNumberFormat="1" applyFont="1" applyFill="1" applyBorder="1" applyAlignment="1" quotePrefix="1">
      <alignment horizontal="center" vertical="center" wrapText="1"/>
    </xf>
    <xf numFmtId="0" fontId="1" fillId="32" borderId="10" xfId="0" applyFont="1" applyFill="1" applyBorder="1" applyAlignment="1">
      <alignment horizontal="left" vertical="center" wrapText="1"/>
    </xf>
    <xf numFmtId="179" fontId="1" fillId="32" borderId="10" xfId="0" applyNumberFormat="1" applyFont="1" applyFill="1" applyBorder="1" applyAlignment="1" applyProtection="1">
      <alignment vertical="top" wrapText="1"/>
      <protection/>
    </xf>
    <xf numFmtId="1" fontId="1" fillId="32" borderId="10" xfId="0" applyNumberFormat="1" applyFont="1" applyFill="1" applyBorder="1" applyAlignment="1">
      <alignment horizontal="center" vertical="center" wrapText="1"/>
    </xf>
    <xf numFmtId="49" fontId="2" fillId="32" borderId="10" xfId="0" applyNumberFormat="1" applyFont="1" applyFill="1" applyBorder="1" applyAlignment="1">
      <alignment horizontal="left" vertical="center" wrapText="1"/>
    </xf>
    <xf numFmtId="0" fontId="2" fillId="32" borderId="10" xfId="0" applyFont="1" applyFill="1" applyBorder="1" applyAlignment="1">
      <alignment horizontal="left" wrapText="1"/>
    </xf>
    <xf numFmtId="1" fontId="2" fillId="32" borderId="10" xfId="0" applyNumberFormat="1" applyFont="1" applyFill="1" applyBorder="1" applyAlignment="1">
      <alignment horizontal="center" vertical="center" wrapText="1"/>
    </xf>
    <xf numFmtId="49" fontId="30" fillId="32" borderId="10" xfId="0" applyNumberFormat="1" applyFont="1" applyFill="1" applyBorder="1" applyAlignment="1">
      <alignment horizontal="left" vertical="center" wrapText="1"/>
    </xf>
    <xf numFmtId="0" fontId="1" fillId="32" borderId="10" xfId="0" applyFont="1" applyFill="1" applyBorder="1" applyAlignment="1">
      <alignment vertical="top" wrapText="1"/>
    </xf>
    <xf numFmtId="0" fontId="2" fillId="32" borderId="10" xfId="0" applyFont="1" applyFill="1" applyBorder="1" applyAlignment="1">
      <alignment vertical="top" wrapText="1"/>
    </xf>
    <xf numFmtId="0" fontId="1"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32" fillId="32" borderId="10" xfId="0" applyFont="1" applyFill="1" applyBorder="1" applyAlignment="1">
      <alignment horizontal="left" vertical="center" wrapText="1"/>
    </xf>
    <xf numFmtId="1" fontId="32" fillId="32" borderId="10" xfId="0" applyNumberFormat="1" applyFont="1" applyFill="1" applyBorder="1" applyAlignment="1">
      <alignment horizontal="center" vertical="center" wrapText="1"/>
    </xf>
    <xf numFmtId="0" fontId="37" fillId="32" borderId="10" xfId="0" applyFont="1" applyFill="1" applyBorder="1" applyAlignment="1">
      <alignment horizontal="left" vertical="center" wrapText="1"/>
    </xf>
    <xf numFmtId="1" fontId="37" fillId="32" borderId="10" xfId="0" applyNumberFormat="1" applyFont="1" applyFill="1" applyBorder="1" applyAlignment="1">
      <alignment horizontal="center" vertical="center" wrapText="1"/>
    </xf>
    <xf numFmtId="0" fontId="1" fillId="32" borderId="10" xfId="0" applyFont="1" applyFill="1" applyBorder="1" applyAlignment="1">
      <alignment horizontal="left" vertical="center" wrapText="1"/>
    </xf>
    <xf numFmtId="0" fontId="1" fillId="32" borderId="10" xfId="0" applyFont="1" applyFill="1" applyBorder="1" applyAlignment="1">
      <alignment horizontal="center" vertical="center" wrapText="1"/>
    </xf>
    <xf numFmtId="0" fontId="31" fillId="32" borderId="10" xfId="0" applyFont="1" applyFill="1" applyBorder="1" applyAlignment="1">
      <alignment horizontal="center" vertical="center" wrapText="1"/>
    </xf>
    <xf numFmtId="49" fontId="1" fillId="32" borderId="10" xfId="58" applyNumberFormat="1" applyFont="1" applyFill="1" applyBorder="1" applyAlignment="1">
      <alignment horizontal="center" vertical="center" wrapText="1"/>
      <protection/>
    </xf>
    <xf numFmtId="49" fontId="1" fillId="32" borderId="10" xfId="0" applyNumberFormat="1" applyFont="1" applyFill="1" applyBorder="1" applyAlignment="1">
      <alignment horizontal="left" vertical="center" wrapText="1"/>
    </xf>
    <xf numFmtId="0" fontId="37" fillId="32" borderId="10" xfId="0"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179" fontId="2" fillId="32" borderId="10" xfId="0" applyNumberFormat="1" applyFont="1" applyFill="1" applyBorder="1" applyAlignment="1">
      <alignment vertical="top"/>
    </xf>
    <xf numFmtId="49" fontId="13" fillId="32" borderId="10" xfId="0" applyNumberFormat="1" applyFont="1" applyFill="1" applyBorder="1" applyAlignment="1">
      <alignment horizontal="left" vertical="center" wrapText="1"/>
    </xf>
    <xf numFmtId="49" fontId="32" fillId="32" borderId="10" xfId="0" applyNumberFormat="1" applyFont="1" applyFill="1" applyBorder="1" applyAlignment="1">
      <alignment horizontal="left" vertical="center" wrapText="1"/>
    </xf>
    <xf numFmtId="0" fontId="2" fillId="32" borderId="10" xfId="0" applyNumberFormat="1"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1" fillId="33" borderId="10" xfId="0" applyNumberFormat="1" applyFont="1" applyFill="1" applyBorder="1" applyAlignment="1">
      <alignment vertical="top" wrapText="1"/>
    </xf>
    <xf numFmtId="179" fontId="2" fillId="32" borderId="13" xfId="0" applyNumberFormat="1" applyFont="1" applyFill="1" applyBorder="1" applyAlignment="1" applyProtection="1">
      <alignment vertical="top" wrapText="1"/>
      <protection/>
    </xf>
    <xf numFmtId="49" fontId="1" fillId="32" borderId="10" xfId="0" applyNumberFormat="1" applyFont="1" applyFill="1" applyBorder="1" applyAlignment="1">
      <alignment horizontal="center" vertical="center"/>
    </xf>
    <xf numFmtId="49" fontId="2" fillId="32" borderId="10" xfId="0" applyNumberFormat="1" applyFont="1" applyFill="1" applyBorder="1" applyAlignment="1">
      <alignment horizontal="center" vertical="center"/>
    </xf>
    <xf numFmtId="1" fontId="1" fillId="32" borderId="10" xfId="0" applyNumberFormat="1" applyFont="1" applyFill="1" applyBorder="1" applyAlignment="1">
      <alignment horizontal="center" vertical="center"/>
    </xf>
    <xf numFmtId="179" fontId="2" fillId="32" borderId="10" xfId="58" applyNumberFormat="1" applyFont="1" applyFill="1" applyBorder="1" applyAlignment="1">
      <alignment horizontal="center" vertical="center" wrapText="1"/>
      <protection/>
    </xf>
    <xf numFmtId="2" fontId="3" fillId="32" borderId="0" xfId="0" applyNumberFormat="1" applyFont="1" applyFill="1" applyBorder="1" applyAlignment="1">
      <alignment horizontal="right" vertical="center" wrapText="1"/>
    </xf>
    <xf numFmtId="0" fontId="2" fillId="0" borderId="0" xfId="0" applyFont="1" applyAlignment="1">
      <alignment horizontal="center"/>
    </xf>
    <xf numFmtId="0" fontId="35" fillId="0" borderId="10" xfId="59" applyFont="1" applyFill="1" applyBorder="1" applyAlignment="1">
      <alignment vertical="center" wrapText="1"/>
      <protection/>
    </xf>
    <xf numFmtId="0" fontId="17" fillId="32" borderId="0" xfId="0" applyFont="1" applyFill="1" applyAlignment="1" applyProtection="1">
      <alignment vertical="top"/>
      <protection/>
    </xf>
    <xf numFmtId="179" fontId="17" fillId="32" borderId="0" xfId="0" applyNumberFormat="1" applyFont="1" applyFill="1" applyAlignment="1" applyProtection="1">
      <alignment horizontal="right" vertical="top"/>
      <protection/>
    </xf>
    <xf numFmtId="0" fontId="31" fillId="32" borderId="14" xfId="0" applyFont="1" applyFill="1" applyBorder="1" applyAlignment="1" applyProtection="1">
      <alignment horizontal="center" vertical="top"/>
      <protection/>
    </xf>
    <xf numFmtId="0" fontId="31" fillId="32" borderId="15" xfId="0" applyFont="1" applyFill="1" applyBorder="1" applyAlignment="1" applyProtection="1">
      <alignment horizontal="center" vertical="top"/>
      <protection/>
    </xf>
    <xf numFmtId="0" fontId="31" fillId="32" borderId="16" xfId="0" applyFont="1" applyFill="1" applyBorder="1" applyAlignment="1" applyProtection="1">
      <alignment horizontal="center" vertical="top"/>
      <protection/>
    </xf>
    <xf numFmtId="1" fontId="31" fillId="32" borderId="16" xfId="0" applyNumberFormat="1" applyFont="1" applyFill="1" applyBorder="1" applyAlignment="1" applyProtection="1">
      <alignment horizontal="center" vertical="top"/>
      <protection/>
    </xf>
    <xf numFmtId="179" fontId="2" fillId="32" borderId="10" xfId="0" applyNumberFormat="1" applyFont="1" applyFill="1" applyBorder="1" applyAlignment="1">
      <alignment horizontal="justify" vertical="top" wrapText="1"/>
    </xf>
    <xf numFmtId="49" fontId="14" fillId="32" borderId="10" xfId="0" applyNumberFormat="1" applyFont="1" applyFill="1" applyBorder="1" applyAlignment="1">
      <alignment horizontal="center" vertical="center"/>
    </xf>
    <xf numFmtId="179" fontId="1" fillId="32" borderId="13" xfId="0" applyNumberFormat="1" applyFont="1" applyFill="1" applyBorder="1" applyAlignment="1" applyProtection="1">
      <alignment vertical="top" wrapText="1"/>
      <protection/>
    </xf>
    <xf numFmtId="179" fontId="37" fillId="32" borderId="10" xfId="0" applyNumberFormat="1" applyFont="1" applyFill="1" applyBorder="1" applyAlignment="1">
      <alignment horizontal="left" vertical="center" wrapText="1"/>
    </xf>
    <xf numFmtId="49" fontId="27"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top"/>
    </xf>
    <xf numFmtId="0" fontId="32" fillId="32" borderId="10" xfId="0" applyFont="1" applyFill="1" applyBorder="1" applyAlignment="1">
      <alignment horizontal="left" vertical="top" wrapText="1"/>
    </xf>
    <xf numFmtId="179" fontId="32" fillId="32" borderId="10" xfId="0" applyNumberFormat="1" applyFont="1" applyFill="1" applyBorder="1" applyAlignment="1">
      <alignment horizontal="left" vertical="center" wrapText="1"/>
    </xf>
    <xf numFmtId="49" fontId="2" fillId="32" borderId="10" xfId="0" applyNumberFormat="1" applyFont="1" applyFill="1" applyBorder="1" applyAlignment="1">
      <alignment horizontal="center" vertical="top"/>
    </xf>
    <xf numFmtId="0" fontId="32" fillId="32" borderId="10" xfId="0" applyFont="1" applyFill="1" applyBorder="1" applyAlignment="1">
      <alignment horizontal="left" wrapText="1"/>
    </xf>
    <xf numFmtId="179" fontId="32" fillId="32" borderId="10" xfId="0" applyNumberFormat="1" applyFont="1" applyFill="1" applyBorder="1" applyAlignment="1">
      <alignment horizontal="center" vertical="center" wrapText="1"/>
    </xf>
    <xf numFmtId="179" fontId="39" fillId="32" borderId="10" xfId="0" applyNumberFormat="1" applyFont="1" applyFill="1" applyBorder="1" applyAlignment="1">
      <alignment horizontal="center" vertical="center" wrapText="1"/>
    </xf>
    <xf numFmtId="49" fontId="14" fillId="32" borderId="10" xfId="0" applyNumberFormat="1" applyFont="1" applyFill="1" applyBorder="1" applyAlignment="1">
      <alignment horizontal="center" vertical="center" wrapText="1"/>
    </xf>
    <xf numFmtId="0" fontId="32" fillId="32" borderId="0" xfId="0" applyFont="1" applyFill="1" applyAlignment="1">
      <alignment horizontal="center" vertical="center" wrapText="1"/>
    </xf>
    <xf numFmtId="0" fontId="32" fillId="32" borderId="10" xfId="0" applyFont="1" applyFill="1" applyBorder="1" applyAlignment="1">
      <alignment horizontal="center" vertical="center" wrapText="1"/>
    </xf>
    <xf numFmtId="0" fontId="2" fillId="32" borderId="10" xfId="0" applyFont="1" applyFill="1" applyBorder="1" applyAlignment="1">
      <alignment horizontal="center" vertical="top" wrapText="1"/>
    </xf>
    <xf numFmtId="0" fontId="37" fillId="32" borderId="10" xfId="0" applyFont="1" applyFill="1" applyBorder="1" applyAlignment="1">
      <alignment vertical="top" wrapText="1"/>
    </xf>
    <xf numFmtId="0" fontId="32" fillId="32" borderId="10" xfId="0" applyFont="1" applyFill="1" applyBorder="1" applyAlignment="1">
      <alignment vertical="top" wrapText="1"/>
    </xf>
    <xf numFmtId="1" fontId="37" fillId="32" borderId="10" xfId="0" applyNumberFormat="1" applyFont="1" applyFill="1" applyBorder="1" applyAlignment="1">
      <alignment horizontal="center" vertical="center"/>
    </xf>
    <xf numFmtId="0" fontId="37" fillId="32" borderId="10" xfId="0" applyFont="1" applyFill="1" applyBorder="1" applyAlignment="1">
      <alignment horizontal="left" vertical="top" wrapText="1"/>
    </xf>
    <xf numFmtId="0" fontId="37" fillId="32" borderId="10" xfId="0" applyFont="1" applyFill="1" applyBorder="1" applyAlignment="1">
      <alignment wrapText="1"/>
    </xf>
    <xf numFmtId="0" fontId="32" fillId="32" borderId="10" xfId="0" applyFont="1" applyFill="1" applyBorder="1" applyAlignment="1">
      <alignment wrapText="1"/>
    </xf>
    <xf numFmtId="179" fontId="0" fillId="32" borderId="10" xfId="0" applyNumberFormat="1" applyFill="1" applyBorder="1" applyAlignment="1">
      <alignment vertical="top"/>
    </xf>
    <xf numFmtId="179" fontId="0" fillId="32" borderId="10" xfId="0" applyNumberFormat="1" applyFont="1" applyFill="1" applyBorder="1" applyAlignment="1">
      <alignment vertical="top"/>
    </xf>
    <xf numFmtId="179" fontId="17" fillId="32" borderId="10" xfId="0" applyNumberFormat="1" applyFont="1" applyFill="1" applyBorder="1" applyAlignment="1">
      <alignment vertical="top" wrapText="1"/>
    </xf>
    <xf numFmtId="0" fontId="0" fillId="32" borderId="0" xfId="0" applyFill="1" applyAlignment="1">
      <alignment/>
    </xf>
    <xf numFmtId="0" fontId="37" fillId="32" borderId="10" xfId="0" applyFont="1" applyFill="1" applyBorder="1" applyAlignment="1">
      <alignment vertical="center" wrapText="1"/>
    </xf>
    <xf numFmtId="0" fontId="32" fillId="32" borderId="10" xfId="0" applyFont="1" applyFill="1" applyBorder="1" applyAlignment="1">
      <alignment vertical="center" wrapText="1"/>
    </xf>
    <xf numFmtId="0" fontId="2" fillId="33" borderId="10" xfId="0" applyNumberFormat="1" applyFont="1" applyFill="1" applyBorder="1" applyAlignment="1">
      <alignment vertical="top" wrapText="1"/>
    </xf>
    <xf numFmtId="179" fontId="0" fillId="0" borderId="0" xfId="0" applyNumberFormat="1" applyFont="1" applyFill="1" applyAlignment="1">
      <alignment vertical="top"/>
    </xf>
    <xf numFmtId="0" fontId="3" fillId="0" borderId="10" xfId="59" applyFont="1" applyFill="1" applyBorder="1" applyAlignment="1">
      <alignment vertical="center" wrapText="1"/>
      <protection/>
    </xf>
    <xf numFmtId="49" fontId="33" fillId="0" borderId="10" xfId="59" applyNumberFormat="1" applyFont="1" applyBorder="1" applyAlignment="1">
      <alignment horizontal="left" vertical="center" wrapText="1"/>
      <protection/>
    </xf>
    <xf numFmtId="0" fontId="33" fillId="0" borderId="10" xfId="56" applyFont="1" applyBorder="1" applyAlignment="1">
      <alignment vertical="center" wrapText="1"/>
      <protection/>
    </xf>
    <xf numFmtId="0" fontId="3" fillId="0" borderId="10" xfId="56" applyFont="1" applyBorder="1" applyAlignment="1">
      <alignment vertical="center" wrapText="1"/>
      <protection/>
    </xf>
    <xf numFmtId="0" fontId="3" fillId="0" borderId="11" xfId="0" applyFont="1" applyBorder="1" applyAlignment="1">
      <alignment vertical="center" wrapText="1"/>
    </xf>
    <xf numFmtId="49" fontId="3" fillId="0" borderId="10" xfId="59" applyNumberFormat="1" applyFont="1" applyBorder="1" applyAlignment="1">
      <alignment horizontal="left" vertical="center" wrapText="1"/>
      <protection/>
    </xf>
    <xf numFmtId="0" fontId="33" fillId="0" borderId="10" xfId="53" applyFont="1" applyBorder="1" applyAlignment="1">
      <alignment vertical="center" wrapText="1"/>
      <protection/>
    </xf>
    <xf numFmtId="0" fontId="34" fillId="0" borderId="10" xfId="0" applyFont="1" applyBorder="1" applyAlignment="1">
      <alignment vertical="center" wrapText="1"/>
    </xf>
    <xf numFmtId="0" fontId="3" fillId="0" borderId="10" xfId="53" applyFont="1" applyFill="1" applyBorder="1" applyAlignment="1">
      <alignment vertical="center" wrapText="1"/>
      <protection/>
    </xf>
    <xf numFmtId="0" fontId="33" fillId="0" borderId="10" xfId="59" applyFont="1" applyBorder="1" applyAlignment="1">
      <alignment vertical="center" wrapText="1"/>
      <protection/>
    </xf>
    <xf numFmtId="0" fontId="3" fillId="0" borderId="10" xfId="59" applyFont="1" applyBorder="1" applyAlignment="1">
      <alignment vertical="center" wrapText="1"/>
      <protection/>
    </xf>
    <xf numFmtId="0" fontId="3" fillId="0" borderId="10" xfId="54" applyFont="1" applyBorder="1" applyAlignment="1">
      <alignment vertical="center" wrapText="1"/>
      <protection/>
    </xf>
    <xf numFmtId="0" fontId="33" fillId="0" borderId="10" xfId="57" applyFont="1" applyBorder="1" applyAlignment="1">
      <alignment vertical="center" wrapText="1"/>
      <protection/>
    </xf>
    <xf numFmtId="0" fontId="3" fillId="0" borderId="10" xfId="57" applyFont="1" applyBorder="1" applyAlignment="1">
      <alignment vertical="center"/>
      <protection/>
    </xf>
    <xf numFmtId="0" fontId="33" fillId="0" borderId="10" xfId="57" applyFont="1" applyBorder="1" applyAlignment="1">
      <alignment vertical="center"/>
      <protection/>
    </xf>
    <xf numFmtId="0" fontId="3" fillId="0" borderId="10" xfId="57" applyFont="1" applyBorder="1" applyAlignment="1">
      <alignment vertical="center" wrapText="1"/>
      <protection/>
    </xf>
    <xf numFmtId="0" fontId="3" fillId="0" borderId="10" xfId="53" applyFont="1" applyBorder="1" applyAlignment="1">
      <alignment vertical="center" wrapText="1"/>
      <protection/>
    </xf>
    <xf numFmtId="0" fontId="33" fillId="0" borderId="10" xfId="59" applyFont="1" applyBorder="1" applyAlignment="1">
      <alignment horizontal="left" vertical="center" wrapText="1"/>
      <protection/>
    </xf>
    <xf numFmtId="0" fontId="35" fillId="0" borderId="10" xfId="59" applyFont="1" applyBorder="1" applyAlignment="1">
      <alignment vertical="center" wrapText="1"/>
      <protection/>
    </xf>
    <xf numFmtId="0" fontId="33" fillId="0" borderId="10" xfId="53" applyFont="1" applyFill="1" applyBorder="1" applyAlignment="1">
      <alignment vertical="center" wrapText="1"/>
      <protection/>
    </xf>
    <xf numFmtId="0" fontId="34" fillId="0" borderId="10" xfId="0" applyFont="1" applyFill="1" applyBorder="1" applyAlignment="1">
      <alignment vertical="center"/>
    </xf>
    <xf numFmtId="0" fontId="3" fillId="0" borderId="10" xfId="59" applyNumberFormat="1" applyFont="1" applyFill="1" applyBorder="1" applyAlignment="1">
      <alignment vertical="center" wrapText="1"/>
      <protection/>
    </xf>
    <xf numFmtId="49" fontId="2" fillId="32" borderId="10" xfId="0" applyNumberFormat="1" applyFont="1" applyFill="1" applyBorder="1" applyAlignment="1">
      <alignment horizontal="left" vertical="center"/>
    </xf>
    <xf numFmtId="0" fontId="3" fillId="0" borderId="10" xfId="0" applyFont="1" applyBorder="1" applyAlignment="1">
      <alignment horizontal="center" vertical="center" wrapText="1"/>
    </xf>
    <xf numFmtId="0" fontId="33" fillId="0" borderId="10" xfId="55" applyFont="1" applyBorder="1" applyAlignment="1">
      <alignment vertical="center" wrapText="1"/>
      <protection/>
    </xf>
    <xf numFmtId="0" fontId="33" fillId="0" borderId="11" xfId="0" applyFont="1" applyBorder="1" applyAlignment="1">
      <alignment horizontal="center" vertical="center"/>
    </xf>
    <xf numFmtId="0" fontId="33" fillId="0" borderId="11" xfId="0" applyFont="1" applyBorder="1" applyAlignment="1">
      <alignment vertical="center" wrapText="1"/>
    </xf>
    <xf numFmtId="179" fontId="28" fillId="32" borderId="10" xfId="0" applyNumberFormat="1" applyFont="1" applyFill="1" applyBorder="1" applyAlignment="1">
      <alignment horizontal="justify" vertical="center" wrapText="1"/>
    </xf>
    <xf numFmtId="179" fontId="2" fillId="32" borderId="10" xfId="0" applyNumberFormat="1" applyFont="1" applyFill="1" applyBorder="1" applyAlignment="1">
      <alignment vertical="center" wrapText="1"/>
    </xf>
    <xf numFmtId="179" fontId="2" fillId="32" borderId="10" xfId="0" applyNumberFormat="1" applyFont="1" applyFill="1" applyBorder="1" applyAlignment="1" applyProtection="1">
      <alignment vertical="center" wrapText="1"/>
      <protection/>
    </xf>
    <xf numFmtId="179" fontId="1" fillId="32" borderId="10" xfId="0" applyNumberFormat="1" applyFont="1" applyFill="1" applyBorder="1" applyAlignment="1" applyProtection="1">
      <alignment vertical="center" wrapText="1"/>
      <protection/>
    </xf>
    <xf numFmtId="0" fontId="1" fillId="32" borderId="10" xfId="0" applyFont="1" applyFill="1" applyBorder="1" applyAlignment="1">
      <alignment vertical="center" wrapText="1"/>
    </xf>
    <xf numFmtId="0" fontId="2" fillId="32" borderId="10" xfId="0" applyFont="1" applyFill="1" applyBorder="1" applyAlignment="1">
      <alignment vertical="center" wrapText="1"/>
    </xf>
    <xf numFmtId="179" fontId="1" fillId="32" borderId="13" xfId="0" applyNumberFormat="1" applyFont="1" applyFill="1" applyBorder="1" applyAlignment="1" applyProtection="1">
      <alignment vertical="center" wrapText="1"/>
      <protection/>
    </xf>
    <xf numFmtId="179" fontId="2" fillId="32" borderId="10" xfId="0" applyNumberFormat="1" applyFont="1" applyFill="1" applyBorder="1" applyAlignment="1">
      <alignment vertical="center"/>
    </xf>
    <xf numFmtId="0" fontId="2" fillId="32" borderId="10" xfId="0" applyNumberFormat="1" applyFont="1" applyFill="1" applyBorder="1" applyAlignment="1">
      <alignment vertical="center" wrapText="1"/>
    </xf>
    <xf numFmtId="0" fontId="1" fillId="33" borderId="10" xfId="0" applyNumberFormat="1" applyFont="1" applyFill="1" applyBorder="1" applyAlignment="1">
      <alignment vertical="center" wrapText="1"/>
    </xf>
    <xf numFmtId="0" fontId="2" fillId="33" borderId="10" xfId="0" applyNumberFormat="1" applyFont="1" applyFill="1" applyBorder="1" applyAlignment="1">
      <alignment vertical="center" wrapText="1"/>
    </xf>
    <xf numFmtId="0" fontId="2" fillId="32" borderId="17" xfId="0" applyFont="1" applyFill="1" applyBorder="1" applyAlignment="1" applyProtection="1">
      <alignment horizontal="center" vertical="center"/>
      <protection/>
    </xf>
    <xf numFmtId="0" fontId="31" fillId="32" borderId="18" xfId="0" applyFont="1" applyFill="1" applyBorder="1" applyAlignment="1" applyProtection="1">
      <alignment horizontal="center" vertical="center"/>
      <protection/>
    </xf>
    <xf numFmtId="179" fontId="2" fillId="32" borderId="10" xfId="0" applyNumberFormat="1" applyFont="1" applyFill="1" applyBorder="1" applyAlignment="1">
      <alignment horizontal="justify" vertical="center" wrapText="1"/>
    </xf>
    <xf numFmtId="0" fontId="31" fillId="32" borderId="17" xfId="0" applyFont="1" applyFill="1" applyBorder="1" applyAlignment="1" applyProtection="1">
      <alignment horizontal="center" vertical="center"/>
      <protection/>
    </xf>
    <xf numFmtId="0" fontId="31" fillId="32" borderId="19" xfId="0" applyFont="1" applyFill="1" applyBorder="1" applyAlignment="1" applyProtection="1">
      <alignment horizontal="center" vertical="center"/>
      <protection/>
    </xf>
    <xf numFmtId="179" fontId="31" fillId="32" borderId="17" xfId="0" applyNumberFormat="1" applyFont="1" applyFill="1" applyBorder="1" applyAlignment="1" applyProtection="1">
      <alignment horizontal="center" vertical="center" wrapText="1"/>
      <protection/>
    </xf>
    <xf numFmtId="0" fontId="4" fillId="0" borderId="10" xfId="0" applyFont="1" applyBorder="1" applyAlignment="1">
      <alignment vertical="center" wrapText="1"/>
    </xf>
    <xf numFmtId="0" fontId="38" fillId="0" borderId="10" xfId="0" applyFont="1" applyBorder="1" applyAlignment="1">
      <alignment vertical="center" wrapText="1"/>
    </xf>
    <xf numFmtId="179" fontId="2" fillId="32" borderId="10" xfId="0" applyNumberFormat="1" applyFont="1" applyFill="1" applyBorder="1" applyAlignment="1">
      <alignment horizontal="center" vertical="center" wrapText="1"/>
    </xf>
    <xf numFmtId="179" fontId="1" fillId="32" borderId="0" xfId="0" applyNumberFormat="1" applyFont="1" applyFill="1" applyAlignment="1">
      <alignment horizontal="right" vertical="top"/>
    </xf>
    <xf numFmtId="179" fontId="2" fillId="32" borderId="10" xfId="0" applyNumberFormat="1" applyFont="1" applyFill="1" applyBorder="1" applyAlignment="1">
      <alignment horizontal="center" vertical="center" wrapText="1"/>
    </xf>
    <xf numFmtId="179" fontId="2" fillId="32" borderId="10" xfId="0" applyNumberFormat="1" applyFont="1" applyFill="1" applyBorder="1" applyAlignment="1">
      <alignment horizontal="center" vertical="center" wrapText="1"/>
    </xf>
    <xf numFmtId="179" fontId="2" fillId="32" borderId="10" xfId="0" applyNumberFormat="1" applyFont="1" applyFill="1" applyBorder="1" applyAlignment="1">
      <alignment horizontal="center" vertical="center" wrapText="1"/>
    </xf>
    <xf numFmtId="179" fontId="2" fillId="32" borderId="10" xfId="0" applyNumberFormat="1" applyFont="1" applyFill="1" applyBorder="1" applyAlignment="1">
      <alignment horizontal="center" vertical="center" wrapText="1"/>
    </xf>
    <xf numFmtId="4" fontId="33" fillId="32" borderId="10" xfId="59" applyNumberFormat="1" applyFont="1" applyFill="1" applyBorder="1" applyAlignment="1">
      <alignment horizontal="right" vertical="center" wrapText="1"/>
      <protection/>
    </xf>
    <xf numFmtId="4" fontId="3" fillId="32" borderId="10" xfId="0" applyNumberFormat="1" applyFont="1" applyFill="1" applyBorder="1" applyAlignment="1">
      <alignment horizontal="right" vertical="center" wrapText="1"/>
    </xf>
    <xf numFmtId="4" fontId="33" fillId="32" borderId="10" xfId="0" applyNumberFormat="1" applyFont="1" applyFill="1" applyBorder="1" applyAlignment="1">
      <alignment horizontal="right" vertical="center" wrapText="1"/>
    </xf>
    <xf numFmtId="4" fontId="35" fillId="32" borderId="10" xfId="59" applyNumberFormat="1" applyFont="1" applyFill="1" applyBorder="1" applyAlignment="1">
      <alignment vertical="center" wrapText="1"/>
      <protection/>
    </xf>
    <xf numFmtId="4" fontId="0" fillId="0" borderId="0" xfId="0" applyNumberFormat="1" applyAlignment="1">
      <alignment/>
    </xf>
    <xf numFmtId="4" fontId="2" fillId="32" borderId="10" xfId="0" applyNumberFormat="1" applyFont="1" applyFill="1" applyBorder="1" applyAlignment="1">
      <alignment horizontal="right" vertical="center"/>
    </xf>
    <xf numFmtId="4" fontId="2" fillId="32" borderId="10" xfId="0" applyNumberFormat="1" applyFont="1" applyFill="1" applyBorder="1" applyAlignment="1">
      <alignment horizontal="right" vertical="center" wrapText="1"/>
    </xf>
    <xf numFmtId="4" fontId="2" fillId="32" borderId="10" xfId="0" applyNumberFormat="1" applyFont="1" applyFill="1" applyBorder="1" applyAlignment="1" applyProtection="1">
      <alignment horizontal="right" vertical="center" wrapText="1"/>
      <protection/>
    </xf>
    <xf numFmtId="4" fontId="1" fillId="32" borderId="10" xfId="0" applyNumberFormat="1" applyFont="1" applyFill="1" applyBorder="1" applyAlignment="1" applyProtection="1">
      <alignment horizontal="right" vertical="center" wrapText="1"/>
      <protection/>
    </xf>
    <xf numFmtId="4" fontId="1" fillId="32" borderId="10" xfId="0" applyNumberFormat="1" applyFont="1" applyFill="1" applyBorder="1" applyAlignment="1">
      <alignment horizontal="right" vertical="center" wrapText="1"/>
    </xf>
    <xf numFmtId="4" fontId="2" fillId="32" borderId="10" xfId="0" applyNumberFormat="1" applyFont="1" applyFill="1" applyBorder="1" applyAlignment="1">
      <alignment vertical="center" wrapText="1"/>
    </xf>
    <xf numFmtId="4" fontId="4" fillId="32" borderId="10" xfId="0" applyNumberFormat="1" applyFont="1" applyFill="1" applyBorder="1" applyAlignment="1">
      <alignment horizontal="right" vertical="center" wrapText="1"/>
    </xf>
    <xf numFmtId="4" fontId="1" fillId="32" borderId="10" xfId="0" applyNumberFormat="1" applyFont="1" applyFill="1" applyBorder="1" applyAlignment="1">
      <alignment vertical="center" wrapText="1"/>
    </xf>
    <xf numFmtId="0" fontId="0" fillId="0" borderId="0" xfId="0" applyAlignment="1">
      <alignment horizontal="left"/>
    </xf>
    <xf numFmtId="179" fontId="2" fillId="32" borderId="10" xfId="0" applyNumberFormat="1" applyFont="1" applyFill="1" applyBorder="1" applyAlignment="1">
      <alignment horizontal="center" vertical="center" wrapText="1"/>
    </xf>
    <xf numFmtId="179" fontId="2" fillId="32" borderId="13" xfId="0" applyNumberFormat="1" applyFont="1" applyFill="1" applyBorder="1" applyAlignment="1" applyProtection="1">
      <alignment vertical="center" wrapText="1"/>
      <protection/>
    </xf>
    <xf numFmtId="179" fontId="2" fillId="32" borderId="10" xfId="0" applyNumberFormat="1" applyFont="1" applyFill="1" applyBorder="1" applyAlignment="1">
      <alignment horizontal="center" vertical="center" wrapText="1"/>
    </xf>
    <xf numFmtId="179" fontId="2" fillId="32" borderId="10" xfId="0" applyNumberFormat="1" applyFont="1" applyFill="1" applyBorder="1" applyAlignment="1">
      <alignment horizontal="center" vertical="center" wrapText="1"/>
    </xf>
    <xf numFmtId="0" fontId="1" fillId="32" borderId="10" xfId="0" applyFont="1" applyFill="1" applyBorder="1" applyAlignment="1">
      <alignment horizontal="left" vertical="top" wrapText="1"/>
    </xf>
    <xf numFmtId="179" fontId="2" fillId="32" borderId="10" xfId="0" applyNumberFormat="1" applyFont="1" applyFill="1" applyBorder="1" applyAlignment="1">
      <alignment horizontal="center" vertical="center" wrapText="1"/>
    </xf>
    <xf numFmtId="0" fontId="33" fillId="0" borderId="10" xfId="59" applyFont="1" applyFill="1" applyBorder="1" applyAlignment="1">
      <alignment vertical="center" wrapText="1"/>
      <protection/>
    </xf>
    <xf numFmtId="0" fontId="3" fillId="0" borderId="10" xfId="0" applyFont="1" applyBorder="1" applyAlignment="1">
      <alignment vertical="center" wrapText="1"/>
    </xf>
    <xf numFmtId="179" fontId="2" fillId="32" borderId="10" xfId="0" applyNumberFormat="1" applyFont="1" applyFill="1" applyBorder="1" applyAlignment="1">
      <alignment horizontal="center" vertical="center" wrapText="1"/>
    </xf>
    <xf numFmtId="179" fontId="0" fillId="0" borderId="0" xfId="0" applyNumberFormat="1" applyFont="1" applyFill="1" applyAlignment="1">
      <alignment horizontal="right" vertical="top"/>
    </xf>
    <xf numFmtId="1" fontId="1" fillId="0" borderId="10" xfId="0" applyNumberFormat="1" applyFont="1" applyFill="1" applyBorder="1" applyAlignment="1">
      <alignment horizontal="center" vertical="top" wrapText="1"/>
    </xf>
    <xf numFmtId="4" fontId="28" fillId="0" borderId="10" xfId="0" applyNumberFormat="1" applyFont="1" applyFill="1" applyBorder="1" applyAlignment="1">
      <alignment horizontal="right" vertical="center"/>
    </xf>
    <xf numFmtId="4" fontId="2" fillId="0" borderId="10" xfId="0" applyNumberFormat="1" applyFont="1" applyFill="1" applyBorder="1" applyAlignment="1">
      <alignment horizontal="right" vertical="center" wrapText="1"/>
    </xf>
    <xf numFmtId="4" fontId="2" fillId="0" borderId="10" xfId="0" applyNumberFormat="1" applyFont="1" applyFill="1" applyBorder="1" applyAlignment="1" applyProtection="1">
      <alignment horizontal="right" vertical="center"/>
      <protection/>
    </xf>
    <xf numFmtId="4" fontId="2" fillId="0" borderId="10" xfId="0" applyNumberFormat="1" applyFont="1" applyFill="1" applyBorder="1" applyAlignment="1" applyProtection="1">
      <alignment horizontal="right" vertical="center" wrapText="1"/>
      <protection/>
    </xf>
    <xf numFmtId="4" fontId="1" fillId="0" borderId="10" xfId="0" applyNumberFormat="1" applyFont="1" applyFill="1" applyBorder="1" applyAlignment="1" applyProtection="1">
      <alignment horizontal="right" vertical="center" wrapText="1"/>
      <protection/>
    </xf>
    <xf numFmtId="4" fontId="1" fillId="0" borderId="10" xfId="0" applyNumberFormat="1" applyFont="1" applyFill="1" applyBorder="1" applyAlignment="1">
      <alignment horizontal="right" vertical="center" wrapText="1"/>
    </xf>
    <xf numFmtId="4" fontId="2" fillId="0" borderId="10" xfId="0" applyNumberFormat="1" applyFont="1" applyFill="1" applyBorder="1" applyAlignment="1">
      <alignment vertical="top"/>
    </xf>
    <xf numFmtId="4" fontId="2" fillId="0" borderId="10" xfId="0" applyNumberFormat="1" applyFont="1" applyFill="1" applyBorder="1" applyAlignment="1">
      <alignment vertical="top" wrapText="1"/>
    </xf>
    <xf numFmtId="4" fontId="2" fillId="0" borderId="10" xfId="0" applyNumberFormat="1" applyFont="1" applyFill="1" applyBorder="1" applyAlignment="1">
      <alignment vertical="center" wrapText="1"/>
    </xf>
    <xf numFmtId="49" fontId="37" fillId="32" borderId="10" xfId="0" applyNumberFormat="1" applyFont="1" applyFill="1" applyBorder="1" applyAlignment="1">
      <alignment horizontal="center" vertical="center" wrapText="1"/>
    </xf>
    <xf numFmtId="179" fontId="1" fillId="0" borderId="10" xfId="0" applyNumberFormat="1" applyFont="1" applyFill="1" applyBorder="1" applyAlignment="1" applyProtection="1">
      <alignment vertical="center" wrapText="1"/>
      <protection/>
    </xf>
    <xf numFmtId="2" fontId="3" fillId="32" borderId="10" xfId="0" applyNumberFormat="1" applyFont="1" applyFill="1" applyBorder="1" applyAlignment="1">
      <alignment horizontal="right" vertical="center" wrapText="1"/>
    </xf>
    <xf numFmtId="0" fontId="1"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37" fillId="0" borderId="10"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0" fillId="0" borderId="0" xfId="0" applyFill="1" applyAlignment="1">
      <alignment/>
    </xf>
    <xf numFmtId="0" fontId="2" fillId="0" borderId="10" xfId="0" applyFont="1" applyFill="1" applyBorder="1" applyAlignment="1">
      <alignment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xf>
    <xf numFmtId="179" fontId="2" fillId="32" borderId="10" xfId="0" applyNumberFormat="1" applyFont="1" applyFill="1" applyBorder="1" applyAlignment="1">
      <alignment horizontal="center" vertical="center" wrapText="1"/>
    </xf>
    <xf numFmtId="0" fontId="36" fillId="0" borderId="0" xfId="0" applyFont="1" applyAlignment="1">
      <alignment vertical="center" wrapText="1"/>
    </xf>
    <xf numFmtId="0" fontId="36" fillId="0" borderId="10" xfId="0" applyNumberFormat="1" applyFont="1" applyBorder="1" applyAlignment="1">
      <alignment vertical="center" wrapText="1"/>
    </xf>
    <xf numFmtId="0" fontId="34" fillId="0" borderId="0" xfId="0" applyFont="1" applyAlignment="1">
      <alignment vertical="center" wrapText="1"/>
    </xf>
    <xf numFmtId="43" fontId="33" fillId="32" borderId="10" xfId="67" applyFont="1" applyFill="1" applyBorder="1" applyAlignment="1">
      <alignment horizontal="right" vertical="center" wrapText="1"/>
    </xf>
    <xf numFmtId="43" fontId="3" fillId="32" borderId="10" xfId="67" applyFont="1" applyFill="1" applyBorder="1" applyAlignment="1">
      <alignment horizontal="right" vertical="center" wrapText="1"/>
    </xf>
    <xf numFmtId="43" fontId="33" fillId="32" borderId="12" xfId="67" applyFont="1" applyFill="1" applyBorder="1" applyAlignment="1">
      <alignment horizontal="right" vertical="center" wrapText="1"/>
    </xf>
    <xf numFmtId="0" fontId="0" fillId="34" borderId="0" xfId="0" applyFill="1" applyAlignment="1">
      <alignment/>
    </xf>
    <xf numFmtId="2" fontId="0" fillId="34" borderId="0" xfId="0" applyNumberFormat="1" applyFill="1" applyAlignment="1">
      <alignment/>
    </xf>
    <xf numFmtId="4" fontId="3" fillId="0" borderId="10" xfId="0" applyNumberFormat="1" applyFont="1" applyFill="1" applyBorder="1" applyAlignment="1">
      <alignment horizontal="right" vertical="center" wrapText="1"/>
    </xf>
    <xf numFmtId="4" fontId="33" fillId="0" borderId="10" xfId="0" applyNumberFormat="1" applyFont="1" applyFill="1" applyBorder="1" applyAlignment="1">
      <alignment horizontal="right" vertical="center" wrapText="1"/>
    </xf>
    <xf numFmtId="0" fontId="33" fillId="0" borderId="10" xfId="53" applyFont="1" applyFill="1" applyBorder="1" applyAlignment="1">
      <alignment vertical="top" wrapText="1"/>
      <protection/>
    </xf>
    <xf numFmtId="0" fontId="3" fillId="0" borderId="10" xfId="53" applyFont="1" applyFill="1" applyBorder="1" applyAlignment="1">
      <alignment vertical="top" wrapText="1"/>
      <protection/>
    </xf>
    <xf numFmtId="4" fontId="33" fillId="0" borderId="10" xfId="59" applyNumberFormat="1" applyFont="1" applyFill="1" applyBorder="1" applyAlignment="1">
      <alignment horizontal="right" vertical="center" wrapText="1"/>
      <protection/>
    </xf>
    <xf numFmtId="4" fontId="3" fillId="0" borderId="10" xfId="59" applyNumberFormat="1" applyFont="1" applyFill="1" applyBorder="1" applyAlignment="1">
      <alignment horizontal="right" vertical="center" wrapText="1"/>
      <protection/>
    </xf>
    <xf numFmtId="179" fontId="2" fillId="32"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0" fontId="2" fillId="0" borderId="10" xfId="0" applyFont="1" applyBorder="1" applyAlignment="1">
      <alignment horizontal="left" vertical="top" wrapText="1"/>
    </xf>
    <xf numFmtId="0" fontId="1" fillId="0" borderId="10" xfId="0" applyFont="1" applyBorder="1" applyAlignment="1">
      <alignment horizontal="left" vertical="top" wrapText="1"/>
    </xf>
    <xf numFmtId="0" fontId="2" fillId="0" borderId="13" xfId="0" applyFont="1" applyFill="1" applyBorder="1" applyAlignment="1">
      <alignment vertical="top" wrapText="1"/>
    </xf>
    <xf numFmtId="179" fontId="2" fillId="0" borderId="10" xfId="0" applyNumberFormat="1" applyFont="1" applyFill="1" applyBorder="1" applyAlignment="1" quotePrefix="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0" xfId="0" applyFont="1" applyFill="1" applyAlignment="1">
      <alignment wrapText="1"/>
    </xf>
    <xf numFmtId="0" fontId="1" fillId="0" borderId="13" xfId="0" applyFont="1" applyFill="1" applyBorder="1" applyAlignment="1">
      <alignment vertical="top" wrapText="1"/>
    </xf>
    <xf numFmtId="179" fontId="1" fillId="0" borderId="10" xfId="0" applyNumberFormat="1" applyFont="1" applyFill="1" applyBorder="1" applyAlignment="1" quotePrefix="1">
      <alignment horizontal="center"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vertical="top" wrapText="1"/>
    </xf>
    <xf numFmtId="179" fontId="2" fillId="32" borderId="10" xfId="0" applyNumberFormat="1" applyFont="1" applyFill="1" applyBorder="1" applyAlignment="1">
      <alignment horizontal="center" vertical="center" wrapText="1"/>
    </xf>
    <xf numFmtId="179" fontId="2" fillId="0" borderId="10" xfId="0" applyNumberFormat="1" applyFont="1" applyFill="1" applyBorder="1" applyAlignment="1" applyProtection="1">
      <alignment vertical="center" wrapText="1"/>
      <protection/>
    </xf>
    <xf numFmtId="179" fontId="1" fillId="0" borderId="10" xfId="0" applyNumberFormat="1" applyFont="1" applyFill="1" applyBorder="1" applyAlignment="1">
      <alignment horizontal="center" vertical="center" wrapText="1"/>
    </xf>
    <xf numFmtId="0" fontId="2" fillId="32" borderId="10" xfId="0" applyFont="1" applyFill="1" applyBorder="1" applyAlignment="1">
      <alignment wrapText="1"/>
    </xf>
    <xf numFmtId="49" fontId="30" fillId="0" borderId="10" xfId="0" applyNumberFormat="1" applyFont="1" applyFill="1" applyBorder="1" applyAlignment="1">
      <alignment horizontal="left" vertical="center" wrapText="1"/>
    </xf>
    <xf numFmtId="0" fontId="2" fillId="0" borderId="0" xfId="0" applyFont="1" applyAlignment="1">
      <alignment wrapText="1"/>
    </xf>
    <xf numFmtId="179" fontId="2" fillId="32" borderId="10" xfId="0" applyNumberFormat="1" applyFont="1" applyFill="1" applyBorder="1" applyAlignment="1">
      <alignment horizontal="center" vertical="center" wrapText="1"/>
    </xf>
    <xf numFmtId="4" fontId="0" fillId="0" borderId="0" xfId="0" applyNumberFormat="1" applyFill="1" applyAlignment="1">
      <alignment/>
    </xf>
    <xf numFmtId="4" fontId="0" fillId="34" borderId="0" xfId="0" applyNumberFormat="1" applyFill="1" applyAlignment="1">
      <alignment/>
    </xf>
    <xf numFmtId="179" fontId="2" fillId="32" borderId="10" xfId="0" applyNumberFormat="1" applyFont="1" applyFill="1" applyBorder="1" applyAlignment="1">
      <alignment horizontal="center" vertical="center" wrapText="1"/>
    </xf>
    <xf numFmtId="0" fontId="36" fillId="0" borderId="10" xfId="0" applyFont="1" applyBorder="1" applyAlignment="1">
      <alignment vertical="center" wrapText="1"/>
    </xf>
    <xf numFmtId="179" fontId="2" fillId="0" borderId="10" xfId="0" applyNumberFormat="1" applyFont="1" applyFill="1" applyBorder="1" applyAlignment="1" applyProtection="1">
      <alignment vertical="top" wrapText="1"/>
      <protection/>
    </xf>
    <xf numFmtId="179" fontId="2" fillId="0" borderId="10" xfId="0" applyNumberFormat="1" applyFont="1" applyFill="1" applyBorder="1" applyAlignment="1">
      <alignment horizontal="left" vertical="center" wrapText="1"/>
    </xf>
    <xf numFmtId="1" fontId="2" fillId="0" borderId="10" xfId="0" applyNumberFormat="1" applyFont="1" applyFill="1" applyBorder="1" applyAlignment="1">
      <alignment horizontal="center" vertical="center" wrapText="1"/>
    </xf>
    <xf numFmtId="179" fontId="1" fillId="0" borderId="10" xfId="0" applyNumberFormat="1" applyFont="1" applyFill="1" applyBorder="1" applyAlignment="1">
      <alignment horizontal="left" vertical="center" wrapText="1"/>
    </xf>
    <xf numFmtId="1" fontId="1" fillId="0" borderId="10" xfId="0" applyNumberFormat="1" applyFont="1" applyFill="1" applyBorder="1" applyAlignment="1">
      <alignment horizontal="center" vertical="center" wrapText="1"/>
    </xf>
    <xf numFmtId="179" fontId="2" fillId="0" borderId="13" xfId="0" applyNumberFormat="1" applyFont="1" applyFill="1" applyBorder="1" applyAlignment="1" applyProtection="1">
      <alignment vertical="top" wrapText="1"/>
      <protection/>
    </xf>
    <xf numFmtId="0" fontId="2" fillId="0" borderId="10" xfId="0" applyFont="1" applyFill="1" applyBorder="1" applyAlignment="1">
      <alignment horizontal="left" vertical="top" wrapText="1"/>
    </xf>
    <xf numFmtId="179" fontId="2" fillId="0" borderId="13" xfId="0" applyNumberFormat="1" applyFont="1" applyFill="1" applyBorder="1" applyAlignment="1" applyProtection="1">
      <alignment vertical="center" wrapText="1"/>
      <protection/>
    </xf>
    <xf numFmtId="0" fontId="0" fillId="0" borderId="0" xfId="0" applyBorder="1" applyAlignment="1">
      <alignment/>
    </xf>
    <xf numFmtId="179" fontId="1" fillId="0" borderId="10" xfId="0" applyNumberFormat="1" applyFont="1" applyFill="1" applyBorder="1" applyAlignment="1" applyProtection="1">
      <alignment vertical="top" wrapText="1"/>
      <protection/>
    </xf>
    <xf numFmtId="0" fontId="1" fillId="0" borderId="10" xfId="0" applyFont="1" applyFill="1" applyBorder="1" applyAlignment="1">
      <alignment vertical="top" wrapText="1"/>
    </xf>
    <xf numFmtId="4" fontId="1" fillId="0" borderId="10" xfId="0" applyNumberFormat="1" applyFont="1" applyFill="1" applyBorder="1" applyAlignment="1">
      <alignment vertical="center" wrapText="1"/>
    </xf>
    <xf numFmtId="179" fontId="2" fillId="32" borderId="10" xfId="0" applyNumberFormat="1" applyFont="1" applyFill="1" applyBorder="1" applyAlignment="1">
      <alignment horizontal="center" vertical="center" wrapText="1"/>
    </xf>
    <xf numFmtId="49" fontId="3" fillId="0" borderId="12" xfId="53" applyNumberFormat="1" applyFont="1" applyBorder="1" applyAlignment="1">
      <alignment horizontal="center" vertical="center"/>
      <protection/>
    </xf>
    <xf numFmtId="43" fontId="3" fillId="32" borderId="12" xfId="67" applyFont="1" applyFill="1" applyBorder="1" applyAlignment="1">
      <alignment horizontal="right" vertical="center" wrapText="1"/>
    </xf>
    <xf numFmtId="0" fontId="77" fillId="0" borderId="20" xfId="0" applyNumberFormat="1" applyFont="1" applyFill="1" applyBorder="1" applyAlignment="1">
      <alignment vertical="top" wrapText="1"/>
    </xf>
    <xf numFmtId="0" fontId="1" fillId="0" borderId="10" xfId="0" applyFont="1" applyFill="1" applyBorder="1" applyAlignment="1">
      <alignment horizontal="left" vertical="top" wrapText="1"/>
    </xf>
    <xf numFmtId="0" fontId="2" fillId="0" borderId="10" xfId="0" applyFont="1" applyFill="1" applyBorder="1" applyAlignment="1">
      <alignment wrapText="1"/>
    </xf>
    <xf numFmtId="1" fontId="37" fillId="0" borderId="10" xfId="0" applyNumberFormat="1" applyFont="1" applyFill="1" applyBorder="1" applyAlignment="1">
      <alignment horizontal="center" vertical="center" wrapText="1"/>
    </xf>
    <xf numFmtId="1" fontId="32" fillId="0" borderId="10" xfId="0" applyNumberFormat="1" applyFont="1" applyFill="1" applyBorder="1" applyAlignment="1">
      <alignment horizontal="center" vertical="center" wrapText="1"/>
    </xf>
    <xf numFmtId="0" fontId="2" fillId="0" borderId="10" xfId="0" applyNumberFormat="1" applyFont="1" applyFill="1" applyBorder="1" applyAlignment="1">
      <alignment vertical="top" wrapText="1"/>
    </xf>
    <xf numFmtId="0" fontId="2"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2" fillId="0" borderId="20" xfId="0" applyNumberFormat="1" applyFont="1" applyFill="1" applyBorder="1" applyAlignment="1">
      <alignment vertical="top" wrapText="1"/>
    </xf>
    <xf numFmtId="49" fontId="1" fillId="0" borderId="10" xfId="58" applyNumberFormat="1" applyFont="1" applyFill="1" applyBorder="1" applyAlignment="1">
      <alignment horizontal="center" vertical="center" wrapText="1"/>
      <protection/>
    </xf>
    <xf numFmtId="0" fontId="17" fillId="0" borderId="0" xfId="0" applyFont="1" applyAlignment="1">
      <alignment horizontal="right" vertical="center" wrapText="1"/>
    </xf>
    <xf numFmtId="0" fontId="17" fillId="0" borderId="0" xfId="0"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right" vertical="top" wrapText="1"/>
    </xf>
    <xf numFmtId="0" fontId="1" fillId="0" borderId="0" xfId="0" applyFont="1" applyAlignment="1">
      <alignment horizontal="right" vertical="top"/>
    </xf>
    <xf numFmtId="0" fontId="26" fillId="32" borderId="0" xfId="0" applyFont="1" applyFill="1" applyAlignment="1" applyProtection="1">
      <alignment horizontal="center" vertical="top" wrapText="1"/>
      <protection/>
    </xf>
    <xf numFmtId="0" fontId="1" fillId="0" borderId="0" xfId="0" applyFont="1" applyBorder="1" applyAlignment="1">
      <alignment horizontal="right" vertical="top" wrapText="1"/>
    </xf>
    <xf numFmtId="0" fontId="0" fillId="0" borderId="0" xfId="0" applyBorder="1" applyAlignment="1">
      <alignment/>
    </xf>
    <xf numFmtId="0" fontId="1" fillId="32" borderId="0" xfId="0" applyFont="1" applyFill="1" applyAlignment="1" applyProtection="1">
      <alignment horizontal="right" vertical="top"/>
      <protection/>
    </xf>
    <xf numFmtId="0" fontId="1" fillId="0" borderId="0" xfId="0" applyFont="1" applyFill="1" applyAlignment="1" applyProtection="1">
      <alignment horizontal="right" vertical="top"/>
      <protection/>
    </xf>
    <xf numFmtId="0" fontId="1" fillId="32" borderId="0" xfId="0" applyFont="1" applyFill="1" applyAlignment="1" applyProtection="1">
      <alignment horizontal="left" vertical="top" wrapText="1"/>
      <protection/>
    </xf>
    <xf numFmtId="0" fontId="1" fillId="0" borderId="0" xfId="0" applyFont="1" applyFill="1" applyAlignment="1" applyProtection="1">
      <alignment horizontal="left" vertical="top" wrapText="1"/>
      <protection/>
    </xf>
    <xf numFmtId="0" fontId="1" fillId="32" borderId="0" xfId="0" applyFont="1" applyFill="1" applyAlignment="1" applyProtection="1">
      <alignment horizontal="right" vertical="center" wrapText="1"/>
      <protection/>
    </xf>
    <xf numFmtId="0" fontId="1" fillId="32" borderId="0" xfId="0" applyFont="1" applyFill="1" applyAlignment="1" applyProtection="1">
      <alignment horizontal="right" vertical="center"/>
      <protection/>
    </xf>
    <xf numFmtId="0" fontId="1" fillId="0" borderId="0" xfId="0" applyFont="1" applyFill="1" applyAlignment="1" applyProtection="1">
      <alignment horizontal="right" vertical="center"/>
      <protection/>
    </xf>
    <xf numFmtId="179" fontId="2" fillId="0" borderId="10" xfId="0" applyNumberFormat="1" applyFont="1" applyFill="1" applyBorder="1" applyAlignment="1">
      <alignment horizontal="center" vertical="center" wrapText="1"/>
    </xf>
    <xf numFmtId="179" fontId="11" fillId="32" borderId="0" xfId="0" applyNumberFormat="1" applyFont="1" applyFill="1" applyAlignment="1">
      <alignment horizontal="center" vertical="top" wrapText="1"/>
    </xf>
    <xf numFmtId="179" fontId="11" fillId="0" borderId="0" xfId="0" applyNumberFormat="1" applyFont="1" applyFill="1" applyAlignment="1">
      <alignment horizontal="center" vertical="top" wrapText="1"/>
    </xf>
    <xf numFmtId="179" fontId="11" fillId="32" borderId="0" xfId="0" applyNumberFormat="1" applyFont="1" applyFill="1" applyBorder="1" applyAlignment="1">
      <alignment horizontal="center" vertical="top" wrapText="1"/>
    </xf>
    <xf numFmtId="179" fontId="11" fillId="0" borderId="0" xfId="0" applyNumberFormat="1" applyFont="1" applyFill="1" applyBorder="1" applyAlignment="1">
      <alignment horizontal="center" vertical="top" wrapText="1"/>
    </xf>
    <xf numFmtId="179" fontId="2" fillId="32" borderId="10" xfId="0" applyNumberFormat="1" applyFont="1" applyFill="1" applyBorder="1" applyAlignment="1">
      <alignment horizontal="center" vertical="center" wrapText="1"/>
    </xf>
    <xf numFmtId="0" fontId="32" fillId="32" borderId="0" xfId="0" applyFont="1" applyFill="1" applyAlignment="1">
      <alignment horizontal="center" vertical="center" wrapText="1"/>
    </xf>
    <xf numFmtId="0" fontId="37" fillId="32" borderId="0" xfId="0" applyFont="1" applyFill="1" applyBorder="1" applyAlignment="1">
      <alignment horizontal="right" vertical="center" wrapText="1"/>
    </xf>
    <xf numFmtId="0" fontId="1" fillId="32" borderId="0" xfId="0" applyFont="1" applyFill="1" applyBorder="1" applyAlignment="1" applyProtection="1">
      <alignment horizontal="right" vertical="top" wrapText="1"/>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ходы" xfId="53"/>
    <cellStyle name="Обычный_Доходы2012" xfId="54"/>
    <cellStyle name="Обычный_Доходы2013" xfId="55"/>
    <cellStyle name="Обычный_Доходы2014" xfId="56"/>
    <cellStyle name="Обычный_Доходы2015" xfId="57"/>
    <cellStyle name="Обычный_Лист1" xfId="58"/>
    <cellStyle name="Обычный_Лист2"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7"/>
  <sheetViews>
    <sheetView view="pageBreakPreview" zoomScale="85" zoomScaleNormal="115" zoomScaleSheetLayoutView="85" workbookViewId="0" topLeftCell="A1">
      <selection activeCell="B1" sqref="B1:C1"/>
    </sheetView>
  </sheetViews>
  <sheetFormatPr defaultColWidth="9.00390625" defaultRowHeight="12.75"/>
  <cols>
    <col min="1" max="1" width="30.00390625" style="0" customWidth="1"/>
    <col min="2" max="2" width="69.625" style="0" customWidth="1"/>
    <col min="3" max="3" width="23.375" style="0" customWidth="1"/>
    <col min="4" max="4" width="4.375" style="0" customWidth="1"/>
  </cols>
  <sheetData>
    <row r="1" spans="2:4" ht="117.75" customHeight="1">
      <c r="B1" s="347" t="s">
        <v>843</v>
      </c>
      <c r="C1" s="348"/>
      <c r="D1" s="77"/>
    </row>
    <row r="2" spans="2:4" ht="22.5" customHeight="1">
      <c r="B2" s="84"/>
      <c r="C2" s="85"/>
      <c r="D2" s="77"/>
    </row>
    <row r="3" spans="1:4" ht="36.75" customHeight="1">
      <c r="A3" s="349" t="s">
        <v>675</v>
      </c>
      <c r="B3" s="349"/>
      <c r="C3" s="349"/>
      <c r="D3" s="77" t="s">
        <v>176</v>
      </c>
    </row>
    <row r="4" spans="1:4" ht="11.25" customHeight="1">
      <c r="A4" s="145"/>
      <c r="B4" s="145"/>
      <c r="C4" s="145"/>
      <c r="D4" s="77"/>
    </row>
    <row r="5" ht="15">
      <c r="C5" s="68" t="s">
        <v>13</v>
      </c>
    </row>
    <row r="6" spans="1:3" ht="43.5" customHeight="1">
      <c r="A6" s="79" t="s">
        <v>295</v>
      </c>
      <c r="B6" s="79" t="s">
        <v>29</v>
      </c>
      <c r="C6" s="79" t="s">
        <v>65</v>
      </c>
    </row>
    <row r="7" spans="1:3" ht="17.25" customHeight="1">
      <c r="A7" s="78">
        <v>1</v>
      </c>
      <c r="B7" s="78">
        <v>2</v>
      </c>
      <c r="C7" s="78">
        <v>3</v>
      </c>
    </row>
    <row r="8" spans="1:3" ht="45" customHeight="1">
      <c r="A8" s="79" t="s">
        <v>314</v>
      </c>
      <c r="B8" s="227" t="s">
        <v>296</v>
      </c>
      <c r="C8" s="80">
        <f>C9</f>
        <v>-10757474.469999969</v>
      </c>
    </row>
    <row r="9" spans="1:3" ht="38.25" customHeight="1">
      <c r="A9" s="79" t="s">
        <v>297</v>
      </c>
      <c r="B9" s="227" t="s">
        <v>298</v>
      </c>
      <c r="C9" s="83">
        <f>C14+C10</f>
        <v>-10757474.469999969</v>
      </c>
    </row>
    <row r="10" spans="1:3" ht="20.25" customHeight="1">
      <c r="A10" s="79" t="s">
        <v>299</v>
      </c>
      <c r="B10" s="227" t="s">
        <v>300</v>
      </c>
      <c r="C10" s="80">
        <f>C11</f>
        <v>-479850203.07000005</v>
      </c>
    </row>
    <row r="11" spans="1:3" ht="20.25" customHeight="1">
      <c r="A11" s="82" t="s">
        <v>301</v>
      </c>
      <c r="B11" s="228" t="s">
        <v>302</v>
      </c>
      <c r="C11" s="83">
        <f>C12</f>
        <v>-479850203.07000005</v>
      </c>
    </row>
    <row r="12" spans="1:3" ht="20.25" customHeight="1">
      <c r="A12" s="82" t="s">
        <v>303</v>
      </c>
      <c r="B12" s="228" t="s">
        <v>304</v>
      </c>
      <c r="C12" s="81">
        <f>C13</f>
        <v>-479850203.07000005</v>
      </c>
    </row>
    <row r="13" spans="1:3" ht="37.5" customHeight="1">
      <c r="A13" s="82" t="s">
        <v>305</v>
      </c>
      <c r="B13" s="228" t="s">
        <v>306</v>
      </c>
      <c r="C13" s="80">
        <f>-'Приложение 2'!C155</f>
        <v>-479850203.07000005</v>
      </c>
    </row>
    <row r="14" spans="1:3" ht="18.75" customHeight="1">
      <c r="A14" s="79" t="s">
        <v>307</v>
      </c>
      <c r="B14" s="227" t="s">
        <v>308</v>
      </c>
      <c r="C14" s="80">
        <f>C15</f>
        <v>469092728.6000001</v>
      </c>
    </row>
    <row r="15" spans="1:3" ht="18.75" customHeight="1">
      <c r="A15" s="82" t="s">
        <v>309</v>
      </c>
      <c r="B15" s="228" t="s">
        <v>308</v>
      </c>
      <c r="C15" s="83">
        <f>C16</f>
        <v>469092728.6000001</v>
      </c>
    </row>
    <row r="16" spans="1:3" ht="18.75" customHeight="1">
      <c r="A16" s="82" t="s">
        <v>310</v>
      </c>
      <c r="B16" s="228" t="s">
        <v>311</v>
      </c>
      <c r="C16" s="81">
        <f>C17</f>
        <v>469092728.6000001</v>
      </c>
    </row>
    <row r="17" spans="1:3" ht="36.75" customHeight="1">
      <c r="A17" s="82" t="s">
        <v>312</v>
      </c>
      <c r="B17" s="228" t="s">
        <v>313</v>
      </c>
      <c r="C17" s="80">
        <f>'Приложение 4'!G15</f>
        <v>469092728.6000001</v>
      </c>
    </row>
  </sheetData>
  <sheetProtection/>
  <mergeCells count="2">
    <mergeCell ref="B1:C1"/>
    <mergeCell ref="A3:C3"/>
  </mergeCells>
  <printOptions/>
  <pageMargins left="0.7086614173228347" right="0.31496062992125984" top="0.35433070866141736" bottom="0.35433070866141736"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F155"/>
  <sheetViews>
    <sheetView view="pageBreakPreview" zoomScale="90" zoomScaleSheetLayoutView="90" zoomScalePageLayoutView="0" workbookViewId="0" topLeftCell="A151">
      <selection activeCell="B2" sqref="B2:C5"/>
    </sheetView>
  </sheetViews>
  <sheetFormatPr defaultColWidth="9.00390625" defaultRowHeight="12.75"/>
  <cols>
    <col min="1" max="1" width="20.00390625" style="76" customWidth="1"/>
    <col min="2" max="2" width="65.50390625" style="0" customWidth="1"/>
    <col min="3" max="3" width="13.625" style="71" customWidth="1"/>
    <col min="4" max="4" width="21.50390625" style="0" customWidth="1"/>
    <col min="5" max="5" width="16.375" style="0" customWidth="1"/>
    <col min="6" max="6" width="12.50390625" style="0" customWidth="1"/>
  </cols>
  <sheetData>
    <row r="1" spans="1:3" ht="15">
      <c r="A1" s="34"/>
      <c r="B1" s="35"/>
      <c r="C1" s="230" t="s">
        <v>586</v>
      </c>
    </row>
    <row r="2" spans="1:3" ht="15">
      <c r="A2" s="34"/>
      <c r="B2" s="351" t="s">
        <v>844</v>
      </c>
      <c r="C2" s="352"/>
    </row>
    <row r="3" spans="1:3" ht="15">
      <c r="A3" s="36"/>
      <c r="B3" s="352"/>
      <c r="C3" s="352"/>
    </row>
    <row r="4" spans="1:3" ht="33" customHeight="1">
      <c r="A4" s="36"/>
      <c r="B4" s="352"/>
      <c r="C4" s="352"/>
    </row>
    <row r="5" spans="1:3" ht="21" customHeight="1">
      <c r="A5" s="36"/>
      <c r="B5" s="352"/>
      <c r="C5" s="352"/>
    </row>
    <row r="6" spans="1:3" ht="18" customHeight="1">
      <c r="A6" s="37"/>
      <c r="B6" s="37"/>
      <c r="C6" s="230"/>
    </row>
    <row r="7" spans="1:3" ht="39" customHeight="1">
      <c r="A7" s="350" t="s">
        <v>676</v>
      </c>
      <c r="B7" s="350"/>
      <c r="C7" s="350"/>
    </row>
    <row r="8" spans="1:3" ht="15">
      <c r="A8" s="74"/>
      <c r="B8" s="38"/>
      <c r="C8" s="230" t="s">
        <v>13</v>
      </c>
    </row>
    <row r="9" spans="1:3" ht="36" customHeight="1">
      <c r="A9" s="39" t="s">
        <v>63</v>
      </c>
      <c r="B9" s="40" t="s">
        <v>64</v>
      </c>
      <c r="C9" s="70" t="s">
        <v>65</v>
      </c>
    </row>
    <row r="10" spans="1:6" ht="12.75">
      <c r="A10" s="40" t="s">
        <v>66</v>
      </c>
      <c r="B10" s="184" t="s">
        <v>67</v>
      </c>
      <c r="C10" s="235">
        <f>C11+C17+C27+C42+C46+C51+C55+C39+C59+C72</f>
        <v>73334919.79000002</v>
      </c>
      <c r="E10" s="239"/>
      <c r="F10" s="239"/>
    </row>
    <row r="11" spans="1:6" ht="12.75">
      <c r="A11" s="40" t="s">
        <v>68</v>
      </c>
      <c r="B11" s="184" t="s">
        <v>69</v>
      </c>
      <c r="C11" s="235">
        <f>C12</f>
        <v>58237810.370000005</v>
      </c>
      <c r="E11" s="239"/>
      <c r="F11" s="239"/>
    </row>
    <row r="12" spans="1:6" ht="12.75">
      <c r="A12" s="40" t="s">
        <v>70</v>
      </c>
      <c r="B12" s="184" t="s">
        <v>71</v>
      </c>
      <c r="C12" s="235">
        <f>C13+C14+C15+C16</f>
        <v>58237810.370000005</v>
      </c>
      <c r="E12" s="239"/>
      <c r="F12" s="239"/>
    </row>
    <row r="13" spans="1:3" ht="43.5" customHeight="1">
      <c r="A13" s="41" t="s">
        <v>72</v>
      </c>
      <c r="B13" s="183" t="s">
        <v>148</v>
      </c>
      <c r="C13" s="286">
        <v>55641827.42</v>
      </c>
    </row>
    <row r="14" spans="1:3" ht="61.5" customHeight="1">
      <c r="A14" s="41" t="s">
        <v>158</v>
      </c>
      <c r="B14" s="183" t="s">
        <v>149</v>
      </c>
      <c r="C14" s="271">
        <v>260165.52</v>
      </c>
    </row>
    <row r="15" spans="1:3" ht="20.25">
      <c r="A15" s="41" t="s">
        <v>159</v>
      </c>
      <c r="B15" s="183" t="s">
        <v>150</v>
      </c>
      <c r="C15" s="271">
        <v>353018.43</v>
      </c>
    </row>
    <row r="16" spans="1:3" ht="40.5">
      <c r="A16" s="41" t="s">
        <v>681</v>
      </c>
      <c r="B16" s="183" t="s">
        <v>680</v>
      </c>
      <c r="C16" s="286">
        <v>1982799</v>
      </c>
    </row>
    <row r="17" spans="1:3" ht="23.25" customHeight="1">
      <c r="A17" s="42" t="s">
        <v>73</v>
      </c>
      <c r="B17" s="185" t="s">
        <v>74</v>
      </c>
      <c r="C17" s="237">
        <f>C18</f>
        <v>6709810.449999999</v>
      </c>
    </row>
    <row r="18" spans="1:3" ht="23.25" customHeight="1">
      <c r="A18" s="42" t="s">
        <v>75</v>
      </c>
      <c r="B18" s="185" t="s">
        <v>76</v>
      </c>
      <c r="C18" s="237">
        <f>C19+C21+C23+C25</f>
        <v>6709810.449999999</v>
      </c>
    </row>
    <row r="19" spans="1:3" ht="35.25" customHeight="1">
      <c r="A19" s="43" t="s">
        <v>77</v>
      </c>
      <c r="B19" s="186" t="s">
        <v>78</v>
      </c>
      <c r="C19" s="236">
        <f>C20</f>
        <v>3097648.33</v>
      </c>
    </row>
    <row r="20" spans="1:3" ht="57" customHeight="1">
      <c r="A20" s="43" t="s">
        <v>501</v>
      </c>
      <c r="B20" s="186" t="s">
        <v>502</v>
      </c>
      <c r="C20" s="286">
        <v>3097648.33</v>
      </c>
    </row>
    <row r="21" spans="1:3" ht="48" customHeight="1">
      <c r="A21" s="43" t="s">
        <v>79</v>
      </c>
      <c r="B21" s="186" t="s">
        <v>80</v>
      </c>
      <c r="C21" s="236">
        <f>C22</f>
        <v>21784.94</v>
      </c>
    </row>
    <row r="22" spans="1:3" ht="69.75" customHeight="1">
      <c r="A22" s="43" t="s">
        <v>503</v>
      </c>
      <c r="B22" s="186" t="s">
        <v>504</v>
      </c>
      <c r="C22" s="286">
        <v>21784.94</v>
      </c>
    </row>
    <row r="23" spans="1:3" ht="35.25" customHeight="1">
      <c r="A23" s="43" t="s">
        <v>81</v>
      </c>
      <c r="B23" s="186" t="s">
        <v>82</v>
      </c>
      <c r="C23" s="236">
        <f>C24</f>
        <v>4118605.75</v>
      </c>
    </row>
    <row r="24" spans="1:3" ht="54" customHeight="1">
      <c r="A24" s="43" t="s">
        <v>505</v>
      </c>
      <c r="B24" s="186" t="s">
        <v>506</v>
      </c>
      <c r="C24" s="286">
        <v>4118605.75</v>
      </c>
    </row>
    <row r="25" spans="1:3" ht="37.5" customHeight="1">
      <c r="A25" s="43" t="s">
        <v>83</v>
      </c>
      <c r="B25" s="186" t="s">
        <v>84</v>
      </c>
      <c r="C25" s="236">
        <f>C26</f>
        <v>-528228.57</v>
      </c>
    </row>
    <row r="26" spans="1:3" ht="54" customHeight="1">
      <c r="A26" s="43" t="s">
        <v>507</v>
      </c>
      <c r="B26" s="186" t="s">
        <v>508</v>
      </c>
      <c r="C26" s="286">
        <v>-528228.57</v>
      </c>
    </row>
    <row r="27" spans="1:3" ht="12.75">
      <c r="A27" s="40" t="s">
        <v>85</v>
      </c>
      <c r="B27" s="184" t="s">
        <v>86</v>
      </c>
      <c r="C27" s="237">
        <f>C28+C33+C35+C37</f>
        <v>3231425.61</v>
      </c>
    </row>
    <row r="28" spans="1:3" ht="12.75">
      <c r="A28" s="208" t="s">
        <v>87</v>
      </c>
      <c r="B28" s="209" t="s">
        <v>88</v>
      </c>
      <c r="C28" s="237">
        <f>C29+C31</f>
        <v>723757.77</v>
      </c>
    </row>
    <row r="29" spans="1:3" ht="21.75" customHeight="1">
      <c r="A29" s="208" t="s">
        <v>89</v>
      </c>
      <c r="B29" s="209" t="s">
        <v>90</v>
      </c>
      <c r="C29" s="237">
        <f>C30</f>
        <v>607433.02</v>
      </c>
    </row>
    <row r="30" spans="1:3" ht="21.75" customHeight="1">
      <c r="A30" s="44" t="s">
        <v>91</v>
      </c>
      <c r="B30" s="187" t="s">
        <v>90</v>
      </c>
      <c r="C30" s="286">
        <v>607433.02</v>
      </c>
    </row>
    <row r="31" spans="1:3" ht="21.75" customHeight="1">
      <c r="A31" s="208" t="s">
        <v>92</v>
      </c>
      <c r="B31" s="209" t="s">
        <v>93</v>
      </c>
      <c r="C31" s="237">
        <f>C32</f>
        <v>116324.75</v>
      </c>
    </row>
    <row r="32" spans="1:3" ht="33" customHeight="1">
      <c r="A32" s="44" t="s">
        <v>94</v>
      </c>
      <c r="B32" s="187" t="s">
        <v>151</v>
      </c>
      <c r="C32" s="286">
        <v>116324.75</v>
      </c>
    </row>
    <row r="33" spans="1:3" ht="12.75">
      <c r="A33" s="40" t="s">
        <v>95</v>
      </c>
      <c r="B33" s="184" t="s">
        <v>96</v>
      </c>
      <c r="C33" s="237">
        <f>C34</f>
        <v>172580.64</v>
      </c>
    </row>
    <row r="34" spans="1:3" ht="12.75">
      <c r="A34" s="41" t="s">
        <v>97</v>
      </c>
      <c r="B34" s="188" t="s">
        <v>96</v>
      </c>
      <c r="C34" s="286">
        <v>172580.64</v>
      </c>
    </row>
    <row r="35" spans="1:3" ht="12.75">
      <c r="A35" s="40" t="s">
        <v>98</v>
      </c>
      <c r="B35" s="184" t="s">
        <v>99</v>
      </c>
      <c r="C35" s="237">
        <f>C36</f>
        <v>1786718.82</v>
      </c>
    </row>
    <row r="36" spans="1:3" ht="12.75">
      <c r="A36" s="41" t="s">
        <v>100</v>
      </c>
      <c r="B36" s="188" t="s">
        <v>99</v>
      </c>
      <c r="C36" s="286">
        <v>1786718.82</v>
      </c>
    </row>
    <row r="37" spans="1:3" ht="12.75">
      <c r="A37" s="40" t="s">
        <v>634</v>
      </c>
      <c r="B37" s="184" t="s">
        <v>637</v>
      </c>
      <c r="C37" s="285">
        <f>C38</f>
        <v>548368.38</v>
      </c>
    </row>
    <row r="38" spans="1:3" ht="27" customHeight="1">
      <c r="A38" s="41" t="s">
        <v>635</v>
      </c>
      <c r="B38" s="188" t="s">
        <v>636</v>
      </c>
      <c r="C38" s="286">
        <v>548368.38</v>
      </c>
    </row>
    <row r="39" spans="1:3" ht="17.25" customHeight="1">
      <c r="A39" s="40" t="s">
        <v>587</v>
      </c>
      <c r="B39" s="184" t="s">
        <v>588</v>
      </c>
      <c r="C39" s="285">
        <f>C40</f>
        <v>2588</v>
      </c>
    </row>
    <row r="40" spans="1:3" ht="24.75" customHeight="1">
      <c r="A40" s="41" t="s">
        <v>589</v>
      </c>
      <c r="B40" s="188" t="s">
        <v>590</v>
      </c>
      <c r="C40" s="286">
        <f>C41</f>
        <v>2588</v>
      </c>
    </row>
    <row r="41" spans="1:3" ht="29.25" customHeight="1">
      <c r="A41" s="41" t="s">
        <v>591</v>
      </c>
      <c r="B41" s="188" t="s">
        <v>592</v>
      </c>
      <c r="C41" s="286">
        <v>2588</v>
      </c>
    </row>
    <row r="42" spans="1:3" ht="20.25">
      <c r="A42" s="45" t="s">
        <v>101</v>
      </c>
      <c r="B42" s="189" t="s">
        <v>102</v>
      </c>
      <c r="C42" s="235">
        <f>C43</f>
        <v>3446925.51</v>
      </c>
    </row>
    <row r="43" spans="1:3" ht="45.75" customHeight="1">
      <c r="A43" s="47" t="s">
        <v>103</v>
      </c>
      <c r="B43" s="190" t="s">
        <v>104</v>
      </c>
      <c r="C43" s="235">
        <f>C44</f>
        <v>3446925.51</v>
      </c>
    </row>
    <row r="44" spans="1:3" ht="39" customHeight="1">
      <c r="A44" s="45" t="s">
        <v>105</v>
      </c>
      <c r="B44" s="207" t="s">
        <v>106</v>
      </c>
      <c r="C44" s="235">
        <f>C45</f>
        <v>3446925.51</v>
      </c>
    </row>
    <row r="45" spans="1:3" ht="40.5">
      <c r="A45" s="48" t="s">
        <v>319</v>
      </c>
      <c r="B45" s="191" t="s">
        <v>318</v>
      </c>
      <c r="C45" s="286">
        <v>3446925.51</v>
      </c>
    </row>
    <row r="46" spans="1:3" ht="12.75">
      <c r="A46" s="40" t="s">
        <v>107</v>
      </c>
      <c r="B46" s="192" t="s">
        <v>108</v>
      </c>
      <c r="C46" s="235">
        <f>C47</f>
        <v>19440.870000000003</v>
      </c>
    </row>
    <row r="47" spans="1:3" ht="12.75">
      <c r="A47" s="40" t="s">
        <v>109</v>
      </c>
      <c r="B47" s="192" t="s">
        <v>110</v>
      </c>
      <c r="C47" s="237">
        <f>SUM(C48:C49)</f>
        <v>19440.870000000003</v>
      </c>
    </row>
    <row r="48" spans="1:4" ht="12.75">
      <c r="A48" s="49" t="s">
        <v>111</v>
      </c>
      <c r="B48" s="194" t="s">
        <v>112</v>
      </c>
      <c r="C48" s="286">
        <v>18852.97</v>
      </c>
      <c r="D48" s="144"/>
    </row>
    <row r="49" spans="1:3" ht="12.75">
      <c r="A49" s="40" t="s">
        <v>113</v>
      </c>
      <c r="B49" s="192" t="s">
        <v>114</v>
      </c>
      <c r="C49" s="237">
        <f>C50</f>
        <v>587.9</v>
      </c>
    </row>
    <row r="50" spans="1:3" ht="12.75">
      <c r="A50" s="41" t="s">
        <v>457</v>
      </c>
      <c r="B50" s="193" t="s">
        <v>458</v>
      </c>
      <c r="C50" s="286">
        <v>587.9</v>
      </c>
    </row>
    <row r="51" spans="1:3" ht="12.75">
      <c r="A51" s="50" t="s">
        <v>115</v>
      </c>
      <c r="B51" s="195" t="s">
        <v>537</v>
      </c>
      <c r="C51" s="237">
        <f>C52</f>
        <v>13302.22</v>
      </c>
    </row>
    <row r="52" spans="1:3" ht="12.75">
      <c r="A52" s="50" t="s">
        <v>116</v>
      </c>
      <c r="B52" s="197" t="s">
        <v>118</v>
      </c>
      <c r="C52" s="237">
        <f>C53</f>
        <v>13302.22</v>
      </c>
    </row>
    <row r="53" spans="1:3" ht="12.75">
      <c r="A53" s="50" t="s">
        <v>119</v>
      </c>
      <c r="B53" s="197" t="s">
        <v>152</v>
      </c>
      <c r="C53" s="237">
        <f>C54</f>
        <v>13302.22</v>
      </c>
    </row>
    <row r="54" spans="1:4" ht="12.75">
      <c r="A54" s="51" t="s">
        <v>120</v>
      </c>
      <c r="B54" s="196" t="s">
        <v>121</v>
      </c>
      <c r="C54" s="286">
        <v>13302.22</v>
      </c>
      <c r="D54" s="248"/>
    </row>
    <row r="55" spans="1:3" ht="12.75">
      <c r="A55" s="50" t="s">
        <v>328</v>
      </c>
      <c r="B55" s="197" t="s">
        <v>332</v>
      </c>
      <c r="C55" s="237">
        <f>C56</f>
        <v>1609774.03</v>
      </c>
    </row>
    <row r="56" spans="1:3" ht="24" customHeight="1">
      <c r="A56" s="50" t="s">
        <v>329</v>
      </c>
      <c r="B56" s="195" t="s">
        <v>333</v>
      </c>
      <c r="C56" s="237">
        <f>C57</f>
        <v>1609774.03</v>
      </c>
    </row>
    <row r="57" spans="1:3" ht="24" customHeight="1">
      <c r="A57" s="50" t="s">
        <v>330</v>
      </c>
      <c r="B57" s="195" t="s">
        <v>334</v>
      </c>
      <c r="C57" s="237">
        <f>C58</f>
        <v>1609774.03</v>
      </c>
    </row>
    <row r="58" spans="1:3" ht="34.5" customHeight="1">
      <c r="A58" s="51" t="s">
        <v>331</v>
      </c>
      <c r="B58" s="198" t="s">
        <v>335</v>
      </c>
      <c r="C58" s="286">
        <v>1609774.03</v>
      </c>
    </row>
    <row r="59" spans="1:3" ht="21" customHeight="1">
      <c r="A59" s="40" t="s">
        <v>595</v>
      </c>
      <c r="B59" s="192" t="s">
        <v>596</v>
      </c>
      <c r="C59" s="285">
        <f>C60+C69</f>
        <v>17644.14</v>
      </c>
    </row>
    <row r="60" spans="1:3" ht="30" customHeight="1">
      <c r="A60" s="45" t="s">
        <v>597</v>
      </c>
      <c r="B60" s="284" t="s">
        <v>598</v>
      </c>
      <c r="C60" s="287">
        <f>C63+C61+C65+C67</f>
        <v>14143.759999999998</v>
      </c>
    </row>
    <row r="61" spans="1:3" ht="21" customHeight="1">
      <c r="A61" s="45" t="s">
        <v>615</v>
      </c>
      <c r="B61" s="190" t="s">
        <v>617</v>
      </c>
      <c r="C61" s="285">
        <f>C62</f>
        <v>6890.48</v>
      </c>
    </row>
    <row r="62" spans="1:3" ht="21" customHeight="1">
      <c r="A62" s="45" t="s">
        <v>616</v>
      </c>
      <c r="B62" s="283" t="s">
        <v>618</v>
      </c>
      <c r="C62" s="286">
        <v>6890.48</v>
      </c>
    </row>
    <row r="63" spans="1:3" ht="21" customHeight="1">
      <c r="A63" s="45" t="s">
        <v>599</v>
      </c>
      <c r="B63" s="195" t="s">
        <v>600</v>
      </c>
      <c r="C63" s="285">
        <f>C64</f>
        <v>1003.28</v>
      </c>
    </row>
    <row r="64" spans="1:3" ht="21" customHeight="1">
      <c r="A64" s="335" t="s">
        <v>601</v>
      </c>
      <c r="B64" s="282" t="s">
        <v>602</v>
      </c>
      <c r="C64" s="336">
        <v>1003.28</v>
      </c>
    </row>
    <row r="65" spans="1:3" ht="40.5" customHeight="1">
      <c r="A65" s="45" t="s">
        <v>689</v>
      </c>
      <c r="B65" s="190" t="s">
        <v>682</v>
      </c>
      <c r="C65" s="285">
        <f>C66</f>
        <v>5000</v>
      </c>
    </row>
    <row r="66" spans="1:3" ht="40.5" customHeight="1">
      <c r="A66" s="48" t="s">
        <v>688</v>
      </c>
      <c r="B66" s="321" t="s">
        <v>683</v>
      </c>
      <c r="C66" s="286">
        <v>5000</v>
      </c>
    </row>
    <row r="67" spans="1:3" ht="40.5" customHeight="1">
      <c r="A67" s="45" t="s">
        <v>687</v>
      </c>
      <c r="B67" s="190" t="s">
        <v>684</v>
      </c>
      <c r="C67" s="285">
        <f>C68</f>
        <v>1250</v>
      </c>
    </row>
    <row r="68" spans="1:3" ht="40.5" customHeight="1">
      <c r="A68" s="48" t="s">
        <v>686</v>
      </c>
      <c r="B68" s="321" t="s">
        <v>685</v>
      </c>
      <c r="C68" s="286">
        <v>1250</v>
      </c>
    </row>
    <row r="69" spans="1:3" ht="21" customHeight="1">
      <c r="A69" s="45" t="s">
        <v>603</v>
      </c>
      <c r="B69" s="195" t="s">
        <v>604</v>
      </c>
      <c r="C69" s="285">
        <f>C70</f>
        <v>3500.38</v>
      </c>
    </row>
    <row r="70" spans="1:3" ht="21" customHeight="1">
      <c r="A70" s="48" t="s">
        <v>605</v>
      </c>
      <c r="B70" s="198" t="s">
        <v>606</v>
      </c>
      <c r="C70" s="286">
        <f>C71</f>
        <v>3500.38</v>
      </c>
    </row>
    <row r="71" spans="1:3" ht="21" customHeight="1">
      <c r="A71" s="48" t="s">
        <v>607</v>
      </c>
      <c r="B71" s="198" t="s">
        <v>608</v>
      </c>
      <c r="C71" s="286">
        <v>3500.38</v>
      </c>
    </row>
    <row r="72" spans="1:3" ht="21" customHeight="1">
      <c r="A72" s="45" t="s">
        <v>609</v>
      </c>
      <c r="B72" s="189" t="s">
        <v>610</v>
      </c>
      <c r="C72" s="285">
        <f>C73+C75</f>
        <v>46198.59</v>
      </c>
    </row>
    <row r="73" spans="1:3" ht="21" customHeight="1">
      <c r="A73" s="45" t="s">
        <v>611</v>
      </c>
      <c r="B73" s="189" t="s">
        <v>612</v>
      </c>
      <c r="C73" s="285">
        <f>C74</f>
        <v>10352.59</v>
      </c>
    </row>
    <row r="74" spans="1:3" ht="21" customHeight="1">
      <c r="A74" s="48" t="s">
        <v>613</v>
      </c>
      <c r="B74" s="199" t="s">
        <v>614</v>
      </c>
      <c r="C74" s="286">
        <v>10352.59</v>
      </c>
    </row>
    <row r="75" spans="1:3" ht="21" customHeight="1">
      <c r="A75" s="45" t="s">
        <v>692</v>
      </c>
      <c r="B75" s="189" t="s">
        <v>691</v>
      </c>
      <c r="C75" s="285">
        <f>C76</f>
        <v>35846</v>
      </c>
    </row>
    <row r="76" spans="1:3" ht="21" customHeight="1">
      <c r="A76" s="48" t="s">
        <v>693</v>
      </c>
      <c r="B76" s="199" t="s">
        <v>690</v>
      </c>
      <c r="C76" s="286">
        <v>35846</v>
      </c>
    </row>
    <row r="77" spans="1:3" ht="12.75">
      <c r="A77" s="52" t="s">
        <v>122</v>
      </c>
      <c r="B77" s="200" t="s">
        <v>153</v>
      </c>
      <c r="C77" s="235">
        <f>C78++C143+C146+C150</f>
        <v>406515283.28000003</v>
      </c>
    </row>
    <row r="78" spans="1:3" ht="26.25" customHeight="1">
      <c r="A78" s="40" t="s">
        <v>123</v>
      </c>
      <c r="B78" s="201" t="s">
        <v>154</v>
      </c>
      <c r="C78" s="235">
        <f>C85+C79+C106</f>
        <v>408466791.94</v>
      </c>
    </row>
    <row r="79" spans="1:3" ht="15" customHeight="1">
      <c r="A79" s="40" t="s">
        <v>619</v>
      </c>
      <c r="B79" s="201" t="s">
        <v>155</v>
      </c>
      <c r="C79" s="237">
        <f>C80+C82</f>
        <v>77252913</v>
      </c>
    </row>
    <row r="80" spans="1:3" ht="15" customHeight="1">
      <c r="A80" s="40" t="s">
        <v>477</v>
      </c>
      <c r="B80" s="201" t="s">
        <v>124</v>
      </c>
      <c r="C80" s="237">
        <f>C81</f>
        <v>75252913</v>
      </c>
    </row>
    <row r="81" spans="1:5" ht="15" customHeight="1">
      <c r="A81" s="41" t="s">
        <v>478</v>
      </c>
      <c r="B81" s="193" t="s">
        <v>156</v>
      </c>
      <c r="C81" s="236">
        <v>75252913</v>
      </c>
      <c r="E81" s="239"/>
    </row>
    <row r="82" spans="1:5" ht="15" customHeight="1">
      <c r="A82" s="40" t="s">
        <v>697</v>
      </c>
      <c r="B82" s="192" t="s">
        <v>694</v>
      </c>
      <c r="C82" s="237">
        <f>C83</f>
        <v>2000000</v>
      </c>
      <c r="E82" s="239"/>
    </row>
    <row r="83" spans="1:5" ht="15" customHeight="1">
      <c r="A83" s="41" t="s">
        <v>696</v>
      </c>
      <c r="B83" s="193" t="s">
        <v>695</v>
      </c>
      <c r="C83" s="236">
        <v>2000000</v>
      </c>
      <c r="E83" s="239"/>
    </row>
    <row r="84" spans="1:3" ht="7.5" customHeight="1">
      <c r="A84" s="41"/>
      <c r="B84" s="53"/>
      <c r="C84" s="237"/>
    </row>
    <row r="85" spans="1:5" ht="22.5" customHeight="1">
      <c r="A85" s="75" t="s">
        <v>517</v>
      </c>
      <c r="B85" s="46" t="s">
        <v>516</v>
      </c>
      <c r="C85" s="237">
        <f>C92+C94+C88+C90+C86</f>
        <v>36898443.01</v>
      </c>
      <c r="E85" s="239"/>
    </row>
    <row r="86" spans="1:5" ht="45" customHeight="1">
      <c r="A86" s="75" t="s">
        <v>700</v>
      </c>
      <c r="B86" s="46" t="s">
        <v>698</v>
      </c>
      <c r="C86" s="237">
        <f>C87</f>
        <v>1325174.6</v>
      </c>
      <c r="E86" s="239"/>
    </row>
    <row r="87" spans="1:5" ht="45" customHeight="1">
      <c r="A87" s="75" t="s">
        <v>701</v>
      </c>
      <c r="B87" s="53" t="s">
        <v>699</v>
      </c>
      <c r="C87" s="236">
        <v>1325174.6</v>
      </c>
      <c r="E87" s="239"/>
    </row>
    <row r="88" spans="1:5" ht="30.75" customHeight="1">
      <c r="A88" s="75" t="s">
        <v>639</v>
      </c>
      <c r="B88" s="46" t="s">
        <v>702</v>
      </c>
      <c r="C88" s="237">
        <f>C89</f>
        <v>1832312.86</v>
      </c>
      <c r="E88" s="239"/>
    </row>
    <row r="89" spans="1:5" ht="32.25" customHeight="1">
      <c r="A89" s="54" t="s">
        <v>638</v>
      </c>
      <c r="B89" s="53" t="s">
        <v>703</v>
      </c>
      <c r="C89" s="236">
        <v>1832312.86</v>
      </c>
      <c r="E89" s="239"/>
    </row>
    <row r="90" spans="1:5" ht="32.25" customHeight="1">
      <c r="A90" s="75" t="s">
        <v>660</v>
      </c>
      <c r="B90" s="46" t="s">
        <v>662</v>
      </c>
      <c r="C90" s="237">
        <f>C91</f>
        <v>2614500.08</v>
      </c>
      <c r="E90" s="239"/>
    </row>
    <row r="91" spans="1:5" ht="32.25" customHeight="1">
      <c r="A91" s="54" t="s">
        <v>661</v>
      </c>
      <c r="B91" s="53" t="s">
        <v>663</v>
      </c>
      <c r="C91" s="236">
        <v>2614500.08</v>
      </c>
      <c r="E91" s="239"/>
    </row>
    <row r="92" spans="1:5" ht="34.5" customHeight="1">
      <c r="A92" s="75" t="s">
        <v>706</v>
      </c>
      <c r="B92" s="46" t="s">
        <v>704</v>
      </c>
      <c r="C92" s="237">
        <f>C93</f>
        <v>1008510.47</v>
      </c>
      <c r="E92" s="239"/>
    </row>
    <row r="93" spans="1:5" ht="34.5" customHeight="1">
      <c r="A93" s="54" t="s">
        <v>707</v>
      </c>
      <c r="B93" s="53" t="s">
        <v>705</v>
      </c>
      <c r="C93" s="236">
        <v>1008510.47</v>
      </c>
      <c r="E93" s="239"/>
    </row>
    <row r="94" spans="1:3" s="288" customFormat="1" ht="12.75">
      <c r="A94" s="55" t="s">
        <v>511</v>
      </c>
      <c r="B94" s="292" t="s">
        <v>509</v>
      </c>
      <c r="C94" s="291">
        <f>C95</f>
        <v>30117945</v>
      </c>
    </row>
    <row r="95" spans="1:3" s="288" customFormat="1" ht="12.75">
      <c r="A95" s="55" t="s">
        <v>512</v>
      </c>
      <c r="B95" s="292" t="s">
        <v>510</v>
      </c>
      <c r="C95" s="291">
        <f>SUM(C96:C104)</f>
        <v>30117945</v>
      </c>
    </row>
    <row r="96" spans="1:3" s="288" customFormat="1" ht="30">
      <c r="A96" s="56" t="s">
        <v>512</v>
      </c>
      <c r="B96" s="53" t="s">
        <v>664</v>
      </c>
      <c r="C96" s="290">
        <v>1465974</v>
      </c>
    </row>
    <row r="97" spans="1:3" s="288" customFormat="1" ht="34.5" customHeight="1">
      <c r="A97" s="56" t="s">
        <v>512</v>
      </c>
      <c r="B97" s="293" t="s">
        <v>513</v>
      </c>
      <c r="C97" s="290">
        <v>220408</v>
      </c>
    </row>
    <row r="98" spans="1:3" s="288" customFormat="1" ht="34.5" customHeight="1">
      <c r="A98" s="56" t="s">
        <v>512</v>
      </c>
      <c r="B98" s="293" t="s">
        <v>514</v>
      </c>
      <c r="C98" s="290">
        <v>204428</v>
      </c>
    </row>
    <row r="99" spans="1:3" s="288" customFormat="1" ht="34.5" customHeight="1">
      <c r="A99" s="56" t="s">
        <v>512</v>
      </c>
      <c r="B99" s="293" t="s">
        <v>515</v>
      </c>
      <c r="C99" s="290">
        <v>431122</v>
      </c>
    </row>
    <row r="100" spans="1:3" s="288" customFormat="1" ht="34.5" customHeight="1">
      <c r="A100" s="56" t="s">
        <v>512</v>
      </c>
      <c r="B100" s="191" t="s">
        <v>518</v>
      </c>
      <c r="C100" s="290">
        <v>539710</v>
      </c>
    </row>
    <row r="101" spans="1:3" s="288" customFormat="1" ht="27" customHeight="1">
      <c r="A101" s="56" t="s">
        <v>512</v>
      </c>
      <c r="B101" s="199" t="s">
        <v>665</v>
      </c>
      <c r="C101" s="290">
        <v>430165</v>
      </c>
    </row>
    <row r="102" spans="1:3" s="288" customFormat="1" ht="27" customHeight="1">
      <c r="A102" s="56" t="s">
        <v>512</v>
      </c>
      <c r="B102" s="199" t="s">
        <v>709</v>
      </c>
      <c r="C102" s="290">
        <v>5054968</v>
      </c>
    </row>
    <row r="103" spans="1:3" s="288" customFormat="1" ht="28.5" customHeight="1">
      <c r="A103" s="56" t="s">
        <v>512</v>
      </c>
      <c r="B103" s="199" t="s">
        <v>708</v>
      </c>
      <c r="C103" s="290">
        <v>13422837</v>
      </c>
    </row>
    <row r="104" spans="1:3" s="288" customFormat="1" ht="34.5" customHeight="1">
      <c r="A104" s="56" t="s">
        <v>512</v>
      </c>
      <c r="B104" s="191" t="s">
        <v>620</v>
      </c>
      <c r="C104" s="290">
        <v>8348333</v>
      </c>
    </row>
    <row r="105" spans="1:3" s="277" customFormat="1" ht="8.25" customHeight="1">
      <c r="A105" s="56"/>
      <c r="B105" s="293"/>
      <c r="C105" s="291"/>
    </row>
    <row r="106" spans="1:5" s="277" customFormat="1" ht="12.75">
      <c r="A106" s="75" t="s">
        <v>479</v>
      </c>
      <c r="B106" s="202" t="s">
        <v>157</v>
      </c>
      <c r="C106" s="291">
        <f>C107+C109+C117+C119+C111+C113+C115</f>
        <v>294315435.93</v>
      </c>
      <c r="E106" s="318"/>
    </row>
    <row r="107" spans="1:3" s="288" customFormat="1" ht="36.75" customHeight="1">
      <c r="A107" s="75" t="s">
        <v>480</v>
      </c>
      <c r="B107" s="202" t="s">
        <v>125</v>
      </c>
      <c r="C107" s="291">
        <f>C108</f>
        <v>88069</v>
      </c>
    </row>
    <row r="108" spans="1:3" s="288" customFormat="1" ht="32.25" customHeight="1">
      <c r="A108" s="54" t="s">
        <v>481</v>
      </c>
      <c r="B108" s="191" t="s">
        <v>126</v>
      </c>
      <c r="C108" s="290">
        <v>88069</v>
      </c>
    </row>
    <row r="109" spans="1:3" s="288" customFormat="1" ht="24" customHeight="1">
      <c r="A109" s="55" t="s">
        <v>482</v>
      </c>
      <c r="B109" s="202" t="s">
        <v>127</v>
      </c>
      <c r="C109" s="291">
        <f>C110</f>
        <v>4773464</v>
      </c>
    </row>
    <row r="110" spans="1:3" s="288" customFormat="1" ht="24" customHeight="1">
      <c r="A110" s="56" t="s">
        <v>483</v>
      </c>
      <c r="B110" s="183" t="s">
        <v>128</v>
      </c>
      <c r="C110" s="290">
        <v>4773464</v>
      </c>
    </row>
    <row r="111" spans="1:3" s="288" customFormat="1" ht="24" customHeight="1">
      <c r="A111" s="55" t="s">
        <v>640</v>
      </c>
      <c r="B111" s="255" t="s">
        <v>644</v>
      </c>
      <c r="C111" s="291">
        <f>C112</f>
        <v>37585399.05</v>
      </c>
    </row>
    <row r="112" spans="1:3" s="288" customFormat="1" ht="24" customHeight="1">
      <c r="A112" s="56" t="s">
        <v>641</v>
      </c>
      <c r="B112" s="183" t="s">
        <v>645</v>
      </c>
      <c r="C112" s="290">
        <v>37585399.05</v>
      </c>
    </row>
    <row r="113" spans="1:3" s="288" customFormat="1" ht="36.75" customHeight="1">
      <c r="A113" s="55" t="s">
        <v>642</v>
      </c>
      <c r="B113" s="255" t="s">
        <v>646</v>
      </c>
      <c r="C113" s="291">
        <f>C114</f>
        <v>13378055.88</v>
      </c>
    </row>
    <row r="114" spans="1:3" s="288" customFormat="1" ht="36.75" customHeight="1">
      <c r="A114" s="56" t="s">
        <v>643</v>
      </c>
      <c r="B114" s="183" t="s">
        <v>647</v>
      </c>
      <c r="C114" s="290">
        <v>13378055.88</v>
      </c>
    </row>
    <row r="115" spans="1:3" s="288" customFormat="1" ht="25.5" customHeight="1">
      <c r="A115" s="55" t="s">
        <v>713</v>
      </c>
      <c r="B115" s="255" t="s">
        <v>710</v>
      </c>
      <c r="C115" s="291">
        <f>C116</f>
        <v>103417</v>
      </c>
    </row>
    <row r="116" spans="1:3" s="288" customFormat="1" ht="25.5" customHeight="1">
      <c r="A116" s="56" t="s">
        <v>712</v>
      </c>
      <c r="B116" s="183" t="s">
        <v>711</v>
      </c>
      <c r="C116" s="290">
        <v>103417</v>
      </c>
    </row>
    <row r="117" spans="1:3" s="288" customFormat="1" ht="12.75">
      <c r="A117" s="75" t="s">
        <v>485</v>
      </c>
      <c r="B117" s="202" t="s">
        <v>451</v>
      </c>
      <c r="C117" s="291">
        <f>C118</f>
        <v>1378800</v>
      </c>
    </row>
    <row r="118" spans="1:3" s="288" customFormat="1" ht="12.75">
      <c r="A118" s="54" t="s">
        <v>484</v>
      </c>
      <c r="B118" s="183" t="s">
        <v>450</v>
      </c>
      <c r="C118" s="290">
        <v>1378800</v>
      </c>
    </row>
    <row r="119" spans="1:3" s="288" customFormat="1" ht="12.75">
      <c r="A119" s="55" t="s">
        <v>486</v>
      </c>
      <c r="B119" s="203" t="s">
        <v>129</v>
      </c>
      <c r="C119" s="291">
        <f>C120</f>
        <v>237008231</v>
      </c>
    </row>
    <row r="120" spans="1:5" s="288" customFormat="1" ht="12.75">
      <c r="A120" s="55" t="s">
        <v>487</v>
      </c>
      <c r="B120" s="203" t="s">
        <v>130</v>
      </c>
      <c r="C120" s="294">
        <f>SUM(C121:C142)</f>
        <v>237008231</v>
      </c>
      <c r="E120" s="319"/>
    </row>
    <row r="121" spans="1:3" s="288" customFormat="1" ht="88.5" customHeight="1">
      <c r="A121" s="56" t="s">
        <v>487</v>
      </c>
      <c r="B121" s="183" t="s">
        <v>460</v>
      </c>
      <c r="C121" s="290">
        <v>344531</v>
      </c>
    </row>
    <row r="122" spans="1:5" s="288" customFormat="1" ht="102" customHeight="1">
      <c r="A122" s="56" t="s">
        <v>487</v>
      </c>
      <c r="B122" s="183" t="s">
        <v>459</v>
      </c>
      <c r="C122" s="290">
        <v>29979</v>
      </c>
      <c r="E122" s="289"/>
    </row>
    <row r="123" spans="1:3" s="288" customFormat="1" ht="64.5" customHeight="1">
      <c r="A123" s="56" t="s">
        <v>487</v>
      </c>
      <c r="B123" s="183" t="s">
        <v>461</v>
      </c>
      <c r="C123" s="290">
        <v>6791391</v>
      </c>
    </row>
    <row r="124" spans="1:3" s="288" customFormat="1" ht="62.25" customHeight="1">
      <c r="A124" s="56" t="s">
        <v>487</v>
      </c>
      <c r="B124" s="183" t="s">
        <v>462</v>
      </c>
      <c r="C124" s="290">
        <v>311000</v>
      </c>
    </row>
    <row r="125" spans="1:3" s="288" customFormat="1" ht="60" customHeight="1">
      <c r="A125" s="56" t="s">
        <v>487</v>
      </c>
      <c r="B125" s="183" t="s">
        <v>463</v>
      </c>
      <c r="C125" s="290">
        <v>289271</v>
      </c>
    </row>
    <row r="126" spans="1:3" s="288" customFormat="1" ht="68.25" customHeight="1">
      <c r="A126" s="56" t="s">
        <v>487</v>
      </c>
      <c r="B126" s="59" t="s">
        <v>464</v>
      </c>
      <c r="C126" s="290">
        <v>6040401</v>
      </c>
    </row>
    <row r="127" spans="1:3" s="288" customFormat="1" ht="67.5" customHeight="1">
      <c r="A127" s="56" t="s">
        <v>487</v>
      </c>
      <c r="B127" s="204" t="s">
        <v>465</v>
      </c>
      <c r="C127" s="290">
        <v>311000</v>
      </c>
    </row>
    <row r="128" spans="1:3" s="288" customFormat="1" ht="60" customHeight="1">
      <c r="A128" s="56" t="s">
        <v>487</v>
      </c>
      <c r="B128" s="183" t="s">
        <v>466</v>
      </c>
      <c r="C128" s="290">
        <v>311000</v>
      </c>
    </row>
    <row r="129" spans="1:3" s="288" customFormat="1" ht="79.5" customHeight="1">
      <c r="A129" s="56" t="s">
        <v>487</v>
      </c>
      <c r="B129" s="58" t="s">
        <v>467</v>
      </c>
      <c r="C129" s="290">
        <v>964100</v>
      </c>
    </row>
    <row r="130" spans="1:3" s="288" customFormat="1" ht="81.75" customHeight="1">
      <c r="A130" s="56" t="s">
        <v>487</v>
      </c>
      <c r="B130" s="204" t="s">
        <v>468</v>
      </c>
      <c r="C130" s="290">
        <v>9510206</v>
      </c>
    </row>
    <row r="131" spans="1:3" s="288" customFormat="1" ht="101.25" customHeight="1">
      <c r="A131" s="56" t="s">
        <v>487</v>
      </c>
      <c r="B131" s="58" t="s">
        <v>469</v>
      </c>
      <c r="C131" s="290">
        <v>1569145</v>
      </c>
    </row>
    <row r="132" spans="1:3" s="288" customFormat="1" ht="103.5" customHeight="1">
      <c r="A132" s="56" t="s">
        <v>487</v>
      </c>
      <c r="B132" s="57" t="s">
        <v>470</v>
      </c>
      <c r="C132" s="290">
        <v>59958</v>
      </c>
    </row>
    <row r="133" spans="1:3" s="288" customFormat="1" ht="68.25" customHeight="1">
      <c r="A133" s="56" t="s">
        <v>487</v>
      </c>
      <c r="B133" s="204" t="s">
        <v>471</v>
      </c>
      <c r="C133" s="290">
        <v>199603330</v>
      </c>
    </row>
    <row r="134" spans="1:3" s="288" customFormat="1" ht="69" customHeight="1">
      <c r="A134" s="56" t="s">
        <v>487</v>
      </c>
      <c r="B134" s="183" t="s">
        <v>538</v>
      </c>
      <c r="C134" s="295">
        <v>82864</v>
      </c>
    </row>
    <row r="135" spans="1:3" s="288" customFormat="1" ht="91.5" customHeight="1">
      <c r="A135" s="56" t="s">
        <v>487</v>
      </c>
      <c r="B135" s="204" t="s">
        <v>472</v>
      </c>
      <c r="C135" s="290">
        <v>137682</v>
      </c>
    </row>
    <row r="136" spans="1:3" s="288" customFormat="1" ht="68.25" customHeight="1">
      <c r="A136" s="56" t="s">
        <v>487</v>
      </c>
      <c r="B136" s="191" t="s">
        <v>473</v>
      </c>
      <c r="C136" s="290">
        <v>5063889</v>
      </c>
    </row>
    <row r="137" spans="1:3" s="288" customFormat="1" ht="60" customHeight="1">
      <c r="A137" s="56" t="s">
        <v>487</v>
      </c>
      <c r="B137" s="191" t="s">
        <v>474</v>
      </c>
      <c r="C137" s="290">
        <v>2433144</v>
      </c>
    </row>
    <row r="138" spans="1:3" s="288" customFormat="1" ht="71.25" customHeight="1">
      <c r="A138" s="56" t="s">
        <v>487</v>
      </c>
      <c r="B138" s="204" t="s">
        <v>475</v>
      </c>
      <c r="C138" s="290">
        <v>1555000</v>
      </c>
    </row>
    <row r="139" spans="1:3" s="288" customFormat="1" ht="77.25" customHeight="1">
      <c r="A139" s="56" t="s">
        <v>487</v>
      </c>
      <c r="B139" s="204" t="s">
        <v>621</v>
      </c>
      <c r="C139" s="290">
        <v>529945</v>
      </c>
    </row>
    <row r="140" spans="1:3" s="288" customFormat="1" ht="87.75" customHeight="1">
      <c r="A140" s="56" t="s">
        <v>487</v>
      </c>
      <c r="B140" s="204" t="s">
        <v>666</v>
      </c>
      <c r="C140" s="290">
        <v>712700</v>
      </c>
    </row>
    <row r="141" spans="1:3" s="288" customFormat="1" ht="77.25" customHeight="1">
      <c r="A141" s="56" t="s">
        <v>487</v>
      </c>
      <c r="B141" s="183" t="s">
        <v>667</v>
      </c>
      <c r="C141" s="290">
        <v>326595</v>
      </c>
    </row>
    <row r="142" spans="1:3" s="288" customFormat="1" ht="81" customHeight="1">
      <c r="A142" s="56" t="s">
        <v>487</v>
      </c>
      <c r="B142" s="183" t="s">
        <v>476</v>
      </c>
      <c r="C142" s="290">
        <v>31100</v>
      </c>
    </row>
    <row r="143" spans="1:3" ht="15" customHeight="1">
      <c r="A143" s="55" t="s">
        <v>565</v>
      </c>
      <c r="B143" s="255" t="s">
        <v>566</v>
      </c>
      <c r="C143" s="291">
        <f>C144</f>
        <v>450000</v>
      </c>
    </row>
    <row r="144" spans="1:3" ht="15" customHeight="1">
      <c r="A144" s="55" t="s">
        <v>567</v>
      </c>
      <c r="B144" s="255" t="s">
        <v>568</v>
      </c>
      <c r="C144" s="237">
        <f>C145</f>
        <v>450000</v>
      </c>
    </row>
    <row r="145" spans="1:3" ht="23.25" customHeight="1">
      <c r="A145" s="206" t="s">
        <v>569</v>
      </c>
      <c r="B145" s="256" t="s">
        <v>570</v>
      </c>
      <c r="C145" s="236">
        <v>450000</v>
      </c>
    </row>
    <row r="146" spans="1:3" ht="43.5" customHeight="1">
      <c r="A146" s="55" t="s">
        <v>550</v>
      </c>
      <c r="B146" s="255" t="s">
        <v>561</v>
      </c>
      <c r="C146" s="237">
        <f>C147</f>
        <v>19786.3</v>
      </c>
    </row>
    <row r="147" spans="1:3" ht="47.25" customHeight="1">
      <c r="A147" s="55" t="s">
        <v>551</v>
      </c>
      <c r="B147" s="255" t="s">
        <v>562</v>
      </c>
      <c r="C147" s="237">
        <f>C148</f>
        <v>19786.3</v>
      </c>
    </row>
    <row r="148" spans="1:3" ht="43.5" customHeight="1">
      <c r="A148" s="55" t="s">
        <v>552</v>
      </c>
      <c r="B148" s="255" t="s">
        <v>563</v>
      </c>
      <c r="C148" s="237">
        <f>C149</f>
        <v>19786.3</v>
      </c>
    </row>
    <row r="149" spans="1:3" ht="32.25" customHeight="1">
      <c r="A149" s="56" t="s">
        <v>553</v>
      </c>
      <c r="B149" s="183" t="s">
        <v>554</v>
      </c>
      <c r="C149" s="236">
        <v>19786.3</v>
      </c>
    </row>
    <row r="150" spans="1:3" ht="26.25" customHeight="1">
      <c r="A150" s="55" t="s">
        <v>555</v>
      </c>
      <c r="B150" s="255" t="s">
        <v>556</v>
      </c>
      <c r="C150" s="237">
        <f>C151</f>
        <v>-2421294.9600000004</v>
      </c>
    </row>
    <row r="151" spans="1:3" ht="27.75" customHeight="1">
      <c r="A151" s="55" t="s">
        <v>557</v>
      </c>
      <c r="B151" s="255" t="s">
        <v>558</v>
      </c>
      <c r="C151" s="237">
        <f>C154+C152+C153</f>
        <v>-2421294.9600000004</v>
      </c>
    </row>
    <row r="152" spans="1:3" ht="27.75" customHeight="1">
      <c r="A152" s="55" t="s">
        <v>716</v>
      </c>
      <c r="B152" s="255" t="s">
        <v>715</v>
      </c>
      <c r="C152" s="237">
        <v>-5233.2</v>
      </c>
    </row>
    <row r="153" spans="1:3" ht="27.75" customHeight="1">
      <c r="A153" s="55" t="s">
        <v>717</v>
      </c>
      <c r="B153" s="255" t="s">
        <v>714</v>
      </c>
      <c r="C153" s="237">
        <v>-3912.39</v>
      </c>
    </row>
    <row r="154" spans="1:3" ht="27" customHeight="1">
      <c r="A154" s="56" t="s">
        <v>559</v>
      </c>
      <c r="B154" s="183" t="s">
        <v>560</v>
      </c>
      <c r="C154" s="236">
        <v>-2412149.37</v>
      </c>
    </row>
    <row r="155" spans="1:6" ht="24" customHeight="1">
      <c r="A155" s="60" t="s">
        <v>139</v>
      </c>
      <c r="B155" s="146" t="s">
        <v>140</v>
      </c>
      <c r="C155" s="238">
        <f>C10+C77</f>
        <v>479850203.07000005</v>
      </c>
      <c r="E155" s="67"/>
      <c r="F155" s="67"/>
    </row>
  </sheetData>
  <sheetProtection/>
  <mergeCells count="2">
    <mergeCell ref="A7:C7"/>
    <mergeCell ref="B2:C5"/>
  </mergeCells>
  <printOptions/>
  <pageMargins left="0.7874015748031497" right="0.3937007874015748" top="0.3937007874015748" bottom="0.3937007874015748" header="0.5118110236220472" footer="0.5118110236220472"/>
  <pageSetup horizontalDpi="600" verticalDpi="600" orientation="portrait" paperSize="9" scale="89" r:id="rId1"/>
  <rowBreaks count="2" manualBreakCount="2">
    <brk id="31" max="2" man="1"/>
    <brk id="97" max="2" man="1"/>
  </rowBreaks>
</worksheet>
</file>

<file path=xl/worksheets/sheet3.xml><?xml version="1.0" encoding="utf-8"?>
<worksheet xmlns="http://schemas.openxmlformats.org/spreadsheetml/2006/main" xmlns:r="http://schemas.openxmlformats.org/officeDocument/2006/relationships">
  <dimension ref="A1:F457"/>
  <sheetViews>
    <sheetView view="pageBreakPreview" zoomScale="85" zoomScaleSheetLayoutView="85" zoomScalePageLayoutView="0" workbookViewId="0" topLeftCell="A1">
      <selection activeCell="G1" sqref="G1:I16384"/>
    </sheetView>
  </sheetViews>
  <sheetFormatPr defaultColWidth="9.00390625" defaultRowHeight="12.75"/>
  <cols>
    <col min="1" max="1" width="63.875" style="0" customWidth="1"/>
    <col min="2" max="2" width="8.50390625" style="0" customWidth="1"/>
    <col min="3" max="3" width="7.875" style="0" customWidth="1"/>
    <col min="4" max="4" width="18.00390625" style="0" customWidth="1"/>
    <col min="5" max="5" width="8.50390625" style="0" customWidth="1"/>
    <col min="6" max="6" width="22.125" style="71" customWidth="1"/>
  </cols>
  <sheetData>
    <row r="1" spans="1:6" ht="112.5" customHeight="1">
      <c r="A1" s="330"/>
      <c r="B1" s="354" t="s">
        <v>845</v>
      </c>
      <c r="C1" s="355"/>
      <c r="D1" s="355"/>
      <c r="E1" s="355"/>
      <c r="F1" s="355"/>
    </row>
    <row r="2" spans="1:6" ht="44.25" customHeight="1">
      <c r="A2" s="353" t="s">
        <v>677</v>
      </c>
      <c r="B2" s="353"/>
      <c r="C2" s="353"/>
      <c r="D2" s="353"/>
      <c r="E2" s="353"/>
      <c r="F2" s="353"/>
    </row>
    <row r="3" spans="1:6" ht="12.75">
      <c r="A3" s="147"/>
      <c r="B3" s="147"/>
      <c r="C3" s="87"/>
      <c r="D3" s="87"/>
      <c r="E3" s="87"/>
      <c r="F3" s="148" t="s">
        <v>13</v>
      </c>
    </row>
    <row r="4" spans="1:6" ht="13.5" thickBot="1">
      <c r="A4" s="147"/>
      <c r="B4" s="147"/>
      <c r="C4" s="87"/>
      <c r="D4" s="87"/>
      <c r="E4" s="87"/>
      <c r="F4" s="148"/>
    </row>
    <row r="5" spans="1:6" ht="15.75" thickBot="1">
      <c r="A5" s="221" t="s">
        <v>29</v>
      </c>
      <c r="B5" s="224" t="s">
        <v>321</v>
      </c>
      <c r="C5" s="225" t="s">
        <v>284</v>
      </c>
      <c r="D5" s="224" t="s">
        <v>285</v>
      </c>
      <c r="E5" s="224" t="s">
        <v>286</v>
      </c>
      <c r="F5" s="226" t="s">
        <v>320</v>
      </c>
    </row>
    <row r="6" spans="1:6" ht="12.75">
      <c r="A6" s="222">
        <v>1</v>
      </c>
      <c r="B6" s="149">
        <v>2</v>
      </c>
      <c r="C6" s="150">
        <v>3</v>
      </c>
      <c r="D6" s="151">
        <v>4</v>
      </c>
      <c r="E6" s="151">
        <v>5</v>
      </c>
      <c r="F6" s="152">
        <v>6</v>
      </c>
    </row>
    <row r="7" spans="1:6" ht="15">
      <c r="A7" s="223" t="s">
        <v>166</v>
      </c>
      <c r="B7" s="154"/>
      <c r="C7" s="154"/>
      <c r="D7" s="154"/>
      <c r="E7" s="154"/>
      <c r="F7" s="240">
        <f>F8+F117+F139+F188+F239+F337+F365+F372+F441+F451</f>
        <v>469092728.6</v>
      </c>
    </row>
    <row r="8" spans="1:6" ht="15">
      <c r="A8" s="212" t="s">
        <v>15</v>
      </c>
      <c r="B8" s="129" t="s">
        <v>43</v>
      </c>
      <c r="C8" s="154" t="s">
        <v>322</v>
      </c>
      <c r="D8" s="154" t="s">
        <v>322</v>
      </c>
      <c r="E8" s="154"/>
      <c r="F8" s="241">
        <f>F9+F14+F20+F38+F45</f>
        <v>38751006.81</v>
      </c>
    </row>
    <row r="9" spans="1:6" ht="30.75">
      <c r="A9" s="212" t="s">
        <v>17</v>
      </c>
      <c r="B9" s="102" t="s">
        <v>43</v>
      </c>
      <c r="C9" s="141" t="s">
        <v>44</v>
      </c>
      <c r="D9" s="154"/>
      <c r="E9" s="154"/>
      <c r="F9" s="242">
        <f>F10</f>
        <v>1465634.61</v>
      </c>
    </row>
    <row r="10" spans="1:6" ht="30.75">
      <c r="A10" s="119" t="s">
        <v>184</v>
      </c>
      <c r="B10" s="102" t="s">
        <v>43</v>
      </c>
      <c r="C10" s="141" t="s">
        <v>44</v>
      </c>
      <c r="D10" s="119" t="s">
        <v>352</v>
      </c>
      <c r="E10" s="154"/>
      <c r="F10" s="242">
        <f>F13</f>
        <v>1465634.61</v>
      </c>
    </row>
    <row r="11" spans="1:6" ht="15">
      <c r="A11" s="119" t="s">
        <v>185</v>
      </c>
      <c r="B11" s="102" t="s">
        <v>43</v>
      </c>
      <c r="C11" s="141" t="s">
        <v>44</v>
      </c>
      <c r="D11" s="119" t="s">
        <v>353</v>
      </c>
      <c r="E11" s="154"/>
      <c r="F11" s="242">
        <f>F12</f>
        <v>1465634.61</v>
      </c>
    </row>
    <row r="12" spans="1:6" ht="30.75">
      <c r="A12" s="213" t="s">
        <v>180</v>
      </c>
      <c r="B12" s="99" t="s">
        <v>43</v>
      </c>
      <c r="C12" s="140" t="s">
        <v>44</v>
      </c>
      <c r="D12" s="156" t="s">
        <v>181</v>
      </c>
      <c r="E12" s="157"/>
      <c r="F12" s="243">
        <f>F13</f>
        <v>1465634.61</v>
      </c>
    </row>
    <row r="13" spans="1:6" ht="62.25">
      <c r="A13" s="213" t="s">
        <v>54</v>
      </c>
      <c r="B13" s="99" t="s">
        <v>43</v>
      </c>
      <c r="C13" s="140" t="s">
        <v>44</v>
      </c>
      <c r="D13" s="156" t="s">
        <v>181</v>
      </c>
      <c r="E13" s="140">
        <v>100</v>
      </c>
      <c r="F13" s="243">
        <f>'Приложение 4'!G22</f>
        <v>1465634.61</v>
      </c>
    </row>
    <row r="14" spans="1:6" ht="46.5">
      <c r="A14" s="212" t="s">
        <v>276</v>
      </c>
      <c r="B14" s="102" t="s">
        <v>43</v>
      </c>
      <c r="C14" s="141" t="s">
        <v>45</v>
      </c>
      <c r="D14" s="154" t="s">
        <v>322</v>
      </c>
      <c r="E14" s="154"/>
      <c r="F14" s="241">
        <f>F15</f>
        <v>1440525.66</v>
      </c>
    </row>
    <row r="15" spans="1:6" ht="30.75">
      <c r="A15" s="119" t="s">
        <v>178</v>
      </c>
      <c r="B15" s="102" t="s">
        <v>43</v>
      </c>
      <c r="C15" s="141" t="s">
        <v>45</v>
      </c>
      <c r="D15" s="133" t="s">
        <v>354</v>
      </c>
      <c r="E15" s="154"/>
      <c r="F15" s="241">
        <f>F17</f>
        <v>1440525.66</v>
      </c>
    </row>
    <row r="16" spans="1:6" ht="30.75">
      <c r="A16" s="119" t="s">
        <v>179</v>
      </c>
      <c r="B16" s="102" t="s">
        <v>43</v>
      </c>
      <c r="C16" s="141" t="s">
        <v>45</v>
      </c>
      <c r="D16" s="119" t="s">
        <v>355</v>
      </c>
      <c r="E16" s="154"/>
      <c r="F16" s="241">
        <f>F17</f>
        <v>1440525.66</v>
      </c>
    </row>
    <row r="17" spans="1:6" ht="30.75">
      <c r="A17" s="179" t="s">
        <v>180</v>
      </c>
      <c r="B17" s="99" t="s">
        <v>43</v>
      </c>
      <c r="C17" s="140" t="s">
        <v>45</v>
      </c>
      <c r="D17" s="156" t="s">
        <v>228</v>
      </c>
      <c r="E17" s="157"/>
      <c r="F17" s="244">
        <f>F18+F19</f>
        <v>1440525.66</v>
      </c>
    </row>
    <row r="18" spans="1:6" ht="62.25">
      <c r="A18" s="213" t="s">
        <v>54</v>
      </c>
      <c r="B18" s="99" t="s">
        <v>43</v>
      </c>
      <c r="C18" s="140" t="s">
        <v>45</v>
      </c>
      <c r="D18" s="156" t="s">
        <v>228</v>
      </c>
      <c r="E18" s="140">
        <v>100</v>
      </c>
      <c r="F18" s="244">
        <f>'Приложение 4'!G492</f>
        <v>1395401.89</v>
      </c>
    </row>
    <row r="19" spans="1:6" ht="30.75">
      <c r="A19" s="213" t="s">
        <v>161</v>
      </c>
      <c r="B19" s="99" t="s">
        <v>43</v>
      </c>
      <c r="C19" s="140" t="s">
        <v>45</v>
      </c>
      <c r="D19" s="156" t="s">
        <v>228</v>
      </c>
      <c r="E19" s="158" t="s">
        <v>172</v>
      </c>
      <c r="F19" s="244">
        <f>'Приложение 4'!G493</f>
        <v>45123.77</v>
      </c>
    </row>
    <row r="20" spans="1:6" ht="51.75" customHeight="1">
      <c r="A20" s="212" t="s">
        <v>288</v>
      </c>
      <c r="B20" s="102" t="s">
        <v>43</v>
      </c>
      <c r="C20" s="141" t="s">
        <v>46</v>
      </c>
      <c r="D20" s="154" t="s">
        <v>322</v>
      </c>
      <c r="E20" s="154"/>
      <c r="F20" s="241">
        <f>F21+F26+F32</f>
        <v>14704049.639999999</v>
      </c>
    </row>
    <row r="21" spans="1:6" ht="15">
      <c r="A21" s="119" t="s">
        <v>37</v>
      </c>
      <c r="B21" s="102" t="s">
        <v>43</v>
      </c>
      <c r="C21" s="141" t="s">
        <v>46</v>
      </c>
      <c r="D21" s="119" t="s">
        <v>356</v>
      </c>
      <c r="E21" s="154"/>
      <c r="F21" s="241">
        <f>F22</f>
        <v>14344935.239999998</v>
      </c>
    </row>
    <row r="22" spans="1:6" ht="30.75">
      <c r="A22" s="119" t="s">
        <v>39</v>
      </c>
      <c r="B22" s="102" t="s">
        <v>43</v>
      </c>
      <c r="C22" s="141" t="s">
        <v>46</v>
      </c>
      <c r="D22" s="119" t="s">
        <v>357</v>
      </c>
      <c r="E22" s="154"/>
      <c r="F22" s="241">
        <f>F23</f>
        <v>14344935.239999998</v>
      </c>
    </row>
    <row r="23" spans="1:6" ht="30.75">
      <c r="A23" s="179" t="s">
        <v>180</v>
      </c>
      <c r="B23" s="99" t="s">
        <v>43</v>
      </c>
      <c r="C23" s="140" t="s">
        <v>46</v>
      </c>
      <c r="D23" s="121" t="s">
        <v>10</v>
      </c>
      <c r="E23" s="157"/>
      <c r="F23" s="244">
        <f>F24+F25</f>
        <v>14344935.239999998</v>
      </c>
    </row>
    <row r="24" spans="1:6" ht="62.25">
      <c r="A24" s="213" t="s">
        <v>54</v>
      </c>
      <c r="B24" s="99" t="s">
        <v>43</v>
      </c>
      <c r="C24" s="140" t="s">
        <v>46</v>
      </c>
      <c r="D24" s="121" t="s">
        <v>10</v>
      </c>
      <c r="E24" s="140">
        <v>100</v>
      </c>
      <c r="F24" s="244">
        <f>'Приложение 4'!G27</f>
        <v>13530579.54</v>
      </c>
    </row>
    <row r="25" spans="1:6" ht="30.75">
      <c r="A25" s="213" t="s">
        <v>161</v>
      </c>
      <c r="B25" s="99" t="s">
        <v>43</v>
      </c>
      <c r="C25" s="140" t="s">
        <v>46</v>
      </c>
      <c r="D25" s="121" t="s">
        <v>10</v>
      </c>
      <c r="E25" s="140">
        <v>200</v>
      </c>
      <c r="F25" s="244">
        <f>'Приложение 4'!G28</f>
        <v>814355.7</v>
      </c>
    </row>
    <row r="26" spans="1:6" ht="62.25">
      <c r="A26" s="212" t="s">
        <v>771</v>
      </c>
      <c r="B26" s="102" t="s">
        <v>43</v>
      </c>
      <c r="C26" s="102" t="s">
        <v>46</v>
      </c>
      <c r="D26" s="106" t="s">
        <v>358</v>
      </c>
      <c r="E26" s="154"/>
      <c r="F26" s="241">
        <f>F27</f>
        <v>30770.73</v>
      </c>
    </row>
    <row r="27" spans="1:6" ht="108.75">
      <c r="A27" s="212" t="s">
        <v>772</v>
      </c>
      <c r="B27" s="102" t="s">
        <v>43</v>
      </c>
      <c r="C27" s="102" t="s">
        <v>46</v>
      </c>
      <c r="D27" s="106" t="s">
        <v>359</v>
      </c>
      <c r="E27" s="154"/>
      <c r="F27" s="241">
        <f>F30</f>
        <v>30770.73</v>
      </c>
    </row>
    <row r="28" spans="1:6" ht="62.25">
      <c r="A28" s="212" t="s">
        <v>534</v>
      </c>
      <c r="B28" s="102" t="s">
        <v>43</v>
      </c>
      <c r="C28" s="102" t="s">
        <v>46</v>
      </c>
      <c r="D28" s="106" t="s">
        <v>438</v>
      </c>
      <c r="E28" s="154"/>
      <c r="F28" s="241">
        <f>F29</f>
        <v>30770.73</v>
      </c>
    </row>
    <row r="29" spans="1:6" ht="62.25">
      <c r="A29" s="101" t="s">
        <v>536</v>
      </c>
      <c r="B29" s="102" t="s">
        <v>43</v>
      </c>
      <c r="C29" s="102" t="s">
        <v>46</v>
      </c>
      <c r="D29" s="106" t="s">
        <v>224</v>
      </c>
      <c r="E29" s="102"/>
      <c r="F29" s="241">
        <f>F30</f>
        <v>30770.73</v>
      </c>
    </row>
    <row r="30" spans="1:6" ht="62.25">
      <c r="A30" s="213" t="s">
        <v>54</v>
      </c>
      <c r="B30" s="99" t="s">
        <v>43</v>
      </c>
      <c r="C30" s="99" t="s">
        <v>46</v>
      </c>
      <c r="D30" s="108" t="s">
        <v>224</v>
      </c>
      <c r="E30" s="110">
        <v>100</v>
      </c>
      <c r="F30" s="244">
        <f>'Приложение 4'!G33</f>
        <v>30770.73</v>
      </c>
    </row>
    <row r="31" spans="1:6" ht="30.75">
      <c r="A31" s="212" t="s">
        <v>38</v>
      </c>
      <c r="B31" s="102" t="s">
        <v>43</v>
      </c>
      <c r="C31" s="141" t="s">
        <v>46</v>
      </c>
      <c r="D31" s="119" t="s">
        <v>360</v>
      </c>
      <c r="E31" s="110"/>
      <c r="F31" s="241">
        <f>F32</f>
        <v>328343.67</v>
      </c>
    </row>
    <row r="32" spans="1:6" ht="30.75">
      <c r="A32" s="119" t="s">
        <v>5</v>
      </c>
      <c r="B32" s="102" t="s">
        <v>43</v>
      </c>
      <c r="C32" s="141" t="s">
        <v>46</v>
      </c>
      <c r="D32" s="119" t="s">
        <v>361</v>
      </c>
      <c r="E32" s="110"/>
      <c r="F32" s="241">
        <f>F33+F36</f>
        <v>328343.67</v>
      </c>
    </row>
    <row r="33" spans="1:6" ht="46.5">
      <c r="A33" s="212" t="s">
        <v>293</v>
      </c>
      <c r="B33" s="102" t="s">
        <v>43</v>
      </c>
      <c r="C33" s="141" t="s">
        <v>46</v>
      </c>
      <c r="D33" s="119" t="s">
        <v>182</v>
      </c>
      <c r="E33" s="154"/>
      <c r="F33" s="241">
        <f>F34+F35</f>
        <v>311000</v>
      </c>
    </row>
    <row r="34" spans="1:6" ht="62.25">
      <c r="A34" s="213" t="s">
        <v>54</v>
      </c>
      <c r="B34" s="99" t="s">
        <v>43</v>
      </c>
      <c r="C34" s="140" t="s">
        <v>46</v>
      </c>
      <c r="D34" s="121" t="s">
        <v>182</v>
      </c>
      <c r="E34" s="140">
        <v>100</v>
      </c>
      <c r="F34" s="244">
        <f>'Приложение 4'!G37</f>
        <v>305800</v>
      </c>
    </row>
    <row r="35" spans="1:6" ht="30.75">
      <c r="A35" s="213" t="s">
        <v>161</v>
      </c>
      <c r="B35" s="99" t="s">
        <v>43</v>
      </c>
      <c r="C35" s="140" t="s">
        <v>46</v>
      </c>
      <c r="D35" s="121" t="s">
        <v>182</v>
      </c>
      <c r="E35" s="140">
        <v>200</v>
      </c>
      <c r="F35" s="244">
        <f>'Приложение 4'!G38</f>
        <v>5200</v>
      </c>
    </row>
    <row r="36" spans="1:6" ht="30.75">
      <c r="A36" s="339" t="s">
        <v>180</v>
      </c>
      <c r="B36" s="313" t="s">
        <v>43</v>
      </c>
      <c r="C36" s="280" t="s">
        <v>46</v>
      </c>
      <c r="D36" s="273" t="s">
        <v>753</v>
      </c>
      <c r="E36" s="280"/>
      <c r="F36" s="241">
        <f>F37</f>
        <v>17343.67</v>
      </c>
    </row>
    <row r="37" spans="1:6" ht="62.25">
      <c r="A37" s="331" t="s">
        <v>54</v>
      </c>
      <c r="B37" s="313" t="s">
        <v>43</v>
      </c>
      <c r="C37" s="280" t="s">
        <v>46</v>
      </c>
      <c r="D37" s="273" t="s">
        <v>753</v>
      </c>
      <c r="E37" s="280" t="s">
        <v>171</v>
      </c>
      <c r="F37" s="244">
        <f>'Приложение 4'!G40</f>
        <v>17343.67</v>
      </c>
    </row>
    <row r="38" spans="1:6" ht="46.5">
      <c r="A38" s="212" t="s">
        <v>278</v>
      </c>
      <c r="B38" s="102" t="s">
        <v>43</v>
      </c>
      <c r="C38" s="141" t="s">
        <v>49</v>
      </c>
      <c r="D38" s="154"/>
      <c r="E38" s="154"/>
      <c r="F38" s="241">
        <f>F39</f>
        <v>2686769.2399999998</v>
      </c>
    </row>
    <row r="39" spans="1:6" ht="46.5">
      <c r="A39" s="119" t="s">
        <v>773</v>
      </c>
      <c r="B39" s="102" t="s">
        <v>43</v>
      </c>
      <c r="C39" s="141" t="s">
        <v>49</v>
      </c>
      <c r="D39" s="133" t="s">
        <v>362</v>
      </c>
      <c r="E39" s="154"/>
      <c r="F39" s="241">
        <f>F42</f>
        <v>2686769.2399999998</v>
      </c>
    </row>
    <row r="40" spans="1:6" ht="78">
      <c r="A40" s="119" t="s">
        <v>774</v>
      </c>
      <c r="B40" s="102" t="s">
        <v>43</v>
      </c>
      <c r="C40" s="141" t="s">
        <v>49</v>
      </c>
      <c r="D40" s="119" t="s">
        <v>363</v>
      </c>
      <c r="E40" s="154"/>
      <c r="F40" s="241">
        <f>F41</f>
        <v>2686769.2399999998</v>
      </c>
    </row>
    <row r="41" spans="1:6" ht="46.5">
      <c r="A41" s="215" t="s">
        <v>579</v>
      </c>
      <c r="B41" s="102" t="s">
        <v>43</v>
      </c>
      <c r="C41" s="141" t="s">
        <v>49</v>
      </c>
      <c r="D41" s="119" t="s">
        <v>364</v>
      </c>
      <c r="E41" s="154"/>
      <c r="F41" s="241">
        <f>F42</f>
        <v>2686769.2399999998</v>
      </c>
    </row>
    <row r="42" spans="1:6" ht="30.75">
      <c r="A42" s="179" t="s">
        <v>180</v>
      </c>
      <c r="B42" s="99" t="s">
        <v>43</v>
      </c>
      <c r="C42" s="140" t="s">
        <v>49</v>
      </c>
      <c r="D42" s="121" t="s">
        <v>229</v>
      </c>
      <c r="E42" s="157"/>
      <c r="F42" s="244">
        <f>F43+F44</f>
        <v>2686769.2399999998</v>
      </c>
    </row>
    <row r="43" spans="1:6" ht="62.25">
      <c r="A43" s="213" t="s">
        <v>54</v>
      </c>
      <c r="B43" s="99" t="s">
        <v>43</v>
      </c>
      <c r="C43" s="140" t="s">
        <v>49</v>
      </c>
      <c r="D43" s="121" t="s">
        <v>229</v>
      </c>
      <c r="E43" s="140">
        <v>100</v>
      </c>
      <c r="F43" s="244">
        <f>'Приложение 4'!G309</f>
        <v>2371968.59</v>
      </c>
    </row>
    <row r="44" spans="1:6" ht="30.75">
      <c r="A44" s="213" t="s">
        <v>161</v>
      </c>
      <c r="B44" s="99" t="s">
        <v>43</v>
      </c>
      <c r="C44" s="140" t="s">
        <v>49</v>
      </c>
      <c r="D44" s="121" t="s">
        <v>229</v>
      </c>
      <c r="E44" s="140">
        <v>200</v>
      </c>
      <c r="F44" s="244">
        <f>'Приложение 4'!G310</f>
        <v>314800.65</v>
      </c>
    </row>
    <row r="45" spans="1:6" ht="15">
      <c r="A45" s="212" t="s">
        <v>18</v>
      </c>
      <c r="B45" s="102" t="s">
        <v>43</v>
      </c>
      <c r="C45" s="141" t="s">
        <v>167</v>
      </c>
      <c r="D45" s="154" t="s">
        <v>322</v>
      </c>
      <c r="E45" s="154"/>
      <c r="F45" s="241">
        <f>F46+F77+F85+F90+F72+F95+F65+F112</f>
        <v>18454027.66</v>
      </c>
    </row>
    <row r="46" spans="1:6" ht="37.5" customHeight="1">
      <c r="A46" s="119" t="s">
        <v>775</v>
      </c>
      <c r="B46" s="102" t="s">
        <v>43</v>
      </c>
      <c r="C46" s="102" t="s">
        <v>167</v>
      </c>
      <c r="D46" s="133" t="s">
        <v>367</v>
      </c>
      <c r="E46" s="154"/>
      <c r="F46" s="241">
        <f>F47+F51+F55</f>
        <v>1449827.84</v>
      </c>
    </row>
    <row r="47" spans="1:6" ht="62.25">
      <c r="A47" s="119" t="s">
        <v>776</v>
      </c>
      <c r="B47" s="102" t="s">
        <v>43</v>
      </c>
      <c r="C47" s="102" t="s">
        <v>167</v>
      </c>
      <c r="D47" s="133" t="s">
        <v>383</v>
      </c>
      <c r="E47" s="154"/>
      <c r="F47" s="241">
        <f>F48</f>
        <v>81928</v>
      </c>
    </row>
    <row r="48" spans="1:6" ht="51.75" customHeight="1">
      <c r="A48" s="106" t="s">
        <v>186</v>
      </c>
      <c r="B48" s="102" t="s">
        <v>43</v>
      </c>
      <c r="C48" s="102" t="s">
        <v>167</v>
      </c>
      <c r="D48" s="106" t="s">
        <v>406</v>
      </c>
      <c r="E48" s="154"/>
      <c r="F48" s="241">
        <f>F49</f>
        <v>81928</v>
      </c>
    </row>
    <row r="49" spans="1:6" ht="46.5">
      <c r="A49" s="179" t="s">
        <v>1</v>
      </c>
      <c r="B49" s="99" t="s">
        <v>43</v>
      </c>
      <c r="C49" s="99" t="s">
        <v>167</v>
      </c>
      <c r="D49" s="108" t="s">
        <v>187</v>
      </c>
      <c r="E49" s="157"/>
      <c r="F49" s="244">
        <f>F50</f>
        <v>81928</v>
      </c>
    </row>
    <row r="50" spans="1:6" ht="30.75">
      <c r="A50" s="213" t="s">
        <v>55</v>
      </c>
      <c r="B50" s="99" t="s">
        <v>43</v>
      </c>
      <c r="C50" s="99" t="s">
        <v>167</v>
      </c>
      <c r="D50" s="108" t="s">
        <v>187</v>
      </c>
      <c r="E50" s="140">
        <v>600</v>
      </c>
      <c r="F50" s="244">
        <f>'Приложение 4'!G46</f>
        <v>81928</v>
      </c>
    </row>
    <row r="51" spans="1:6" ht="62.25">
      <c r="A51" s="119" t="s">
        <v>777</v>
      </c>
      <c r="B51" s="102" t="s">
        <v>43</v>
      </c>
      <c r="C51" s="102" t="s">
        <v>167</v>
      </c>
      <c r="D51" s="133" t="s">
        <v>385</v>
      </c>
      <c r="E51" s="154"/>
      <c r="F51" s="241">
        <f>F52</f>
        <v>58704.31</v>
      </c>
    </row>
    <row r="52" spans="1:6" ht="46.5">
      <c r="A52" s="212" t="s">
        <v>188</v>
      </c>
      <c r="B52" s="102" t="s">
        <v>43</v>
      </c>
      <c r="C52" s="102" t="s">
        <v>167</v>
      </c>
      <c r="D52" s="160" t="s">
        <v>407</v>
      </c>
      <c r="E52" s="154"/>
      <c r="F52" s="241">
        <f>F53</f>
        <v>58704.31</v>
      </c>
    </row>
    <row r="53" spans="1:6" ht="15">
      <c r="A53" s="108" t="s">
        <v>189</v>
      </c>
      <c r="B53" s="99" t="s">
        <v>43</v>
      </c>
      <c r="C53" s="99" t="s">
        <v>167</v>
      </c>
      <c r="D53" s="121" t="s">
        <v>272</v>
      </c>
      <c r="E53" s="140"/>
      <c r="F53" s="244">
        <f>F54</f>
        <v>58704.31</v>
      </c>
    </row>
    <row r="54" spans="1:6" ht="30.75">
      <c r="A54" s="213" t="s">
        <v>161</v>
      </c>
      <c r="B54" s="99" t="s">
        <v>43</v>
      </c>
      <c r="C54" s="99" t="s">
        <v>167</v>
      </c>
      <c r="D54" s="121" t="s">
        <v>272</v>
      </c>
      <c r="E54" s="140" t="s">
        <v>172</v>
      </c>
      <c r="F54" s="244">
        <f>'Приложение 4'!G50</f>
        <v>58704.31</v>
      </c>
    </row>
    <row r="55" spans="1:6" ht="78">
      <c r="A55" s="119" t="s">
        <v>778</v>
      </c>
      <c r="B55" s="102" t="s">
        <v>43</v>
      </c>
      <c r="C55" s="141" t="s">
        <v>167</v>
      </c>
      <c r="D55" s="205" t="s">
        <v>384</v>
      </c>
      <c r="E55" s="154"/>
      <c r="F55" s="241">
        <f>F56+F59</f>
        <v>1309195.53</v>
      </c>
    </row>
    <row r="56" spans="1:6" ht="30.75">
      <c r="A56" s="215" t="s">
        <v>191</v>
      </c>
      <c r="B56" s="102" t="s">
        <v>43</v>
      </c>
      <c r="C56" s="102" t="s">
        <v>167</v>
      </c>
      <c r="D56" s="119" t="s">
        <v>408</v>
      </c>
      <c r="E56" s="120"/>
      <c r="F56" s="241">
        <f>F57</f>
        <v>90950</v>
      </c>
    </row>
    <row r="57" spans="1:6" ht="15">
      <c r="A57" s="108" t="s">
        <v>189</v>
      </c>
      <c r="B57" s="99" t="s">
        <v>43</v>
      </c>
      <c r="C57" s="99" t="s">
        <v>167</v>
      </c>
      <c r="D57" s="121" t="s">
        <v>192</v>
      </c>
      <c r="E57" s="117"/>
      <c r="F57" s="244">
        <f>F58</f>
        <v>90950</v>
      </c>
    </row>
    <row r="58" spans="1:6" ht="30.75">
      <c r="A58" s="213" t="s">
        <v>161</v>
      </c>
      <c r="B58" s="99" t="s">
        <v>43</v>
      </c>
      <c r="C58" s="99" t="s">
        <v>167</v>
      </c>
      <c r="D58" s="121" t="s">
        <v>192</v>
      </c>
      <c r="E58" s="117">
        <v>200</v>
      </c>
      <c r="F58" s="244">
        <f>'Приложение 4'!G60</f>
        <v>90950</v>
      </c>
    </row>
    <row r="59" spans="1:6" ht="62.25">
      <c r="A59" s="215" t="s">
        <v>580</v>
      </c>
      <c r="B59" s="102" t="s">
        <v>43</v>
      </c>
      <c r="C59" s="102" t="s">
        <v>167</v>
      </c>
      <c r="D59" s="119" t="s">
        <v>409</v>
      </c>
      <c r="E59" s="154"/>
      <c r="F59" s="241">
        <f>F60+F63</f>
        <v>1218245.53</v>
      </c>
    </row>
    <row r="60" spans="1:6" ht="46.5">
      <c r="A60" s="213" t="s">
        <v>0</v>
      </c>
      <c r="B60" s="99" t="s">
        <v>43</v>
      </c>
      <c r="C60" s="99" t="s">
        <v>167</v>
      </c>
      <c r="D60" s="121" t="s">
        <v>190</v>
      </c>
      <c r="E60" s="157"/>
      <c r="F60" s="244">
        <f>F61+F62</f>
        <v>964100</v>
      </c>
    </row>
    <row r="61" spans="1:6" ht="62.25">
      <c r="A61" s="213" t="s">
        <v>54</v>
      </c>
      <c r="B61" s="99" t="s">
        <v>43</v>
      </c>
      <c r="C61" s="99" t="s">
        <v>167</v>
      </c>
      <c r="D61" s="121" t="s">
        <v>190</v>
      </c>
      <c r="E61" s="140">
        <v>100</v>
      </c>
      <c r="F61" s="244">
        <f>'Приложение 4'!G54</f>
        <v>917400</v>
      </c>
    </row>
    <row r="62" spans="1:6" ht="30.75">
      <c r="A62" s="213" t="s">
        <v>161</v>
      </c>
      <c r="B62" s="99" t="s">
        <v>43</v>
      </c>
      <c r="C62" s="99" t="s">
        <v>167</v>
      </c>
      <c r="D62" s="121" t="s">
        <v>190</v>
      </c>
      <c r="E62" s="140">
        <v>200</v>
      </c>
      <c r="F62" s="244">
        <f>'Приложение 4'!G55</f>
        <v>46700</v>
      </c>
    </row>
    <row r="63" spans="1:6" ht="30.75">
      <c r="A63" s="215" t="s">
        <v>180</v>
      </c>
      <c r="B63" s="229" t="s">
        <v>43</v>
      </c>
      <c r="C63" s="229" t="s">
        <v>167</v>
      </c>
      <c r="D63" s="106" t="s">
        <v>488</v>
      </c>
      <c r="E63" s="117"/>
      <c r="F63" s="241">
        <f>F64</f>
        <v>254145.53</v>
      </c>
    </row>
    <row r="64" spans="1:6" ht="62.25">
      <c r="A64" s="109" t="s">
        <v>54</v>
      </c>
      <c r="B64" s="99" t="s">
        <v>43</v>
      </c>
      <c r="C64" s="99" t="s">
        <v>167</v>
      </c>
      <c r="D64" s="108" t="s">
        <v>488</v>
      </c>
      <c r="E64" s="117">
        <v>100</v>
      </c>
      <c r="F64" s="244">
        <f>'Приложение 4'!G57</f>
        <v>254145.53</v>
      </c>
    </row>
    <row r="65" spans="1:6" ht="46.5">
      <c r="A65" s="212" t="s">
        <v>779</v>
      </c>
      <c r="B65" s="102" t="s">
        <v>43</v>
      </c>
      <c r="C65" s="102" t="s">
        <v>167</v>
      </c>
      <c r="D65" s="111" t="s">
        <v>368</v>
      </c>
      <c r="E65" s="118"/>
      <c r="F65" s="241">
        <f>F66</f>
        <v>263584.67000000004</v>
      </c>
    </row>
    <row r="66" spans="1:6" ht="78">
      <c r="A66" s="212" t="s">
        <v>780</v>
      </c>
      <c r="B66" s="102" t="s">
        <v>43</v>
      </c>
      <c r="C66" s="102" t="s">
        <v>167</v>
      </c>
      <c r="D66" s="106" t="s">
        <v>405</v>
      </c>
      <c r="E66" s="118"/>
      <c r="F66" s="241">
        <f>F67</f>
        <v>263584.67000000004</v>
      </c>
    </row>
    <row r="67" spans="1:6" ht="53.25" customHeight="1">
      <c r="A67" s="212" t="s">
        <v>133</v>
      </c>
      <c r="B67" s="102" t="s">
        <v>43</v>
      </c>
      <c r="C67" s="102" t="s">
        <v>167</v>
      </c>
      <c r="D67" s="106" t="s">
        <v>410</v>
      </c>
      <c r="E67" s="118"/>
      <c r="F67" s="241">
        <f>F68+F70</f>
        <v>263584.67000000004</v>
      </c>
    </row>
    <row r="68" spans="1:6" ht="15">
      <c r="A68" s="212" t="s">
        <v>315</v>
      </c>
      <c r="B68" s="102" t="s">
        <v>43</v>
      </c>
      <c r="C68" s="102" t="s">
        <v>167</v>
      </c>
      <c r="D68" s="106" t="s">
        <v>316</v>
      </c>
      <c r="E68" s="118"/>
      <c r="F68" s="241">
        <f>F69</f>
        <v>8700</v>
      </c>
    </row>
    <row r="69" spans="1:6" ht="30.75">
      <c r="A69" s="213" t="s">
        <v>161</v>
      </c>
      <c r="B69" s="99" t="s">
        <v>43</v>
      </c>
      <c r="C69" s="99" t="s">
        <v>167</v>
      </c>
      <c r="D69" s="108" t="s">
        <v>316</v>
      </c>
      <c r="E69" s="117">
        <v>200</v>
      </c>
      <c r="F69" s="244">
        <f>'Приложение 4'!G65</f>
        <v>8700</v>
      </c>
    </row>
    <row r="70" spans="1:6" ht="15">
      <c r="A70" s="212" t="s">
        <v>134</v>
      </c>
      <c r="B70" s="102" t="s">
        <v>43</v>
      </c>
      <c r="C70" s="102" t="s">
        <v>167</v>
      </c>
      <c r="D70" s="106" t="s">
        <v>135</v>
      </c>
      <c r="E70" s="118"/>
      <c r="F70" s="241">
        <f>F71</f>
        <v>254884.67</v>
      </c>
    </row>
    <row r="71" spans="1:6" ht="30.75">
      <c r="A71" s="213" t="s">
        <v>161</v>
      </c>
      <c r="B71" s="99" t="s">
        <v>43</v>
      </c>
      <c r="C71" s="99" t="s">
        <v>167</v>
      </c>
      <c r="D71" s="108" t="s">
        <v>135</v>
      </c>
      <c r="E71" s="117">
        <v>200</v>
      </c>
      <c r="F71" s="244">
        <f>'Приложение 4'!G67</f>
        <v>254884.67</v>
      </c>
    </row>
    <row r="72" spans="1:6" ht="46.5">
      <c r="A72" s="212" t="s">
        <v>781</v>
      </c>
      <c r="B72" s="102" t="s">
        <v>43</v>
      </c>
      <c r="C72" s="141" t="s">
        <v>167</v>
      </c>
      <c r="D72" s="133" t="s">
        <v>369</v>
      </c>
      <c r="E72" s="120"/>
      <c r="F72" s="241">
        <f>F73</f>
        <v>23306</v>
      </c>
    </row>
    <row r="73" spans="1:6" ht="62.25">
      <c r="A73" s="212" t="s">
        <v>782</v>
      </c>
      <c r="B73" s="102" t="s">
        <v>43</v>
      </c>
      <c r="C73" s="141" t="s">
        <v>167</v>
      </c>
      <c r="D73" s="119" t="s">
        <v>404</v>
      </c>
      <c r="E73" s="120"/>
      <c r="F73" s="241">
        <f>F74</f>
        <v>23306</v>
      </c>
    </row>
    <row r="74" spans="1:6" ht="62.25">
      <c r="A74" s="106" t="s">
        <v>34</v>
      </c>
      <c r="B74" s="102" t="s">
        <v>43</v>
      </c>
      <c r="C74" s="141" t="s">
        <v>167</v>
      </c>
      <c r="D74" s="119" t="s">
        <v>411</v>
      </c>
      <c r="E74" s="120"/>
      <c r="F74" s="241">
        <f>F75</f>
        <v>23306</v>
      </c>
    </row>
    <row r="75" spans="1:6" ht="35.25" customHeight="1">
      <c r="A75" s="212" t="s">
        <v>581</v>
      </c>
      <c r="B75" s="233" t="s">
        <v>43</v>
      </c>
      <c r="C75" s="141" t="s">
        <v>167</v>
      </c>
      <c r="D75" s="119" t="s">
        <v>193</v>
      </c>
      <c r="E75" s="120"/>
      <c r="F75" s="241">
        <f>F76</f>
        <v>23306</v>
      </c>
    </row>
    <row r="76" spans="1:6" ht="30.75">
      <c r="A76" s="213" t="s">
        <v>161</v>
      </c>
      <c r="B76" s="99" t="s">
        <v>43</v>
      </c>
      <c r="C76" s="140" t="s">
        <v>167</v>
      </c>
      <c r="D76" s="121" t="s">
        <v>193</v>
      </c>
      <c r="E76" s="122">
        <v>200</v>
      </c>
      <c r="F76" s="244">
        <f>'Приложение 4'!G72</f>
        <v>23306</v>
      </c>
    </row>
    <row r="77" spans="1:6" ht="46.5">
      <c r="A77" s="119" t="s">
        <v>783</v>
      </c>
      <c r="B77" s="102" t="s">
        <v>43</v>
      </c>
      <c r="C77" s="141" t="s">
        <v>167</v>
      </c>
      <c r="D77" s="133" t="s">
        <v>370</v>
      </c>
      <c r="E77" s="154"/>
      <c r="F77" s="241">
        <f>F78</f>
        <v>323077.53</v>
      </c>
    </row>
    <row r="78" spans="1:6" ht="78">
      <c r="A78" s="119" t="s">
        <v>784</v>
      </c>
      <c r="B78" s="102" t="s">
        <v>43</v>
      </c>
      <c r="C78" s="141" t="s">
        <v>167</v>
      </c>
      <c r="D78" s="133" t="s">
        <v>403</v>
      </c>
      <c r="E78" s="154"/>
      <c r="F78" s="241">
        <f>F79</f>
        <v>323077.53</v>
      </c>
    </row>
    <row r="79" spans="1:6" ht="46.5">
      <c r="A79" s="215" t="s">
        <v>194</v>
      </c>
      <c r="B79" s="102" t="s">
        <v>43</v>
      </c>
      <c r="C79" s="141" t="s">
        <v>167</v>
      </c>
      <c r="D79" s="106" t="s">
        <v>412</v>
      </c>
      <c r="E79" s="154"/>
      <c r="F79" s="241">
        <f>F80+F83</f>
        <v>323077.53</v>
      </c>
    </row>
    <row r="80" spans="1:6" ht="30.75">
      <c r="A80" s="179" t="s">
        <v>2</v>
      </c>
      <c r="B80" s="99" t="s">
        <v>43</v>
      </c>
      <c r="C80" s="140" t="s">
        <v>167</v>
      </c>
      <c r="D80" s="121" t="s">
        <v>195</v>
      </c>
      <c r="E80" s="157"/>
      <c r="F80" s="241">
        <f>F81+F82</f>
        <v>289271</v>
      </c>
    </row>
    <row r="81" spans="1:6" ht="62.25">
      <c r="A81" s="213" t="s">
        <v>54</v>
      </c>
      <c r="B81" s="99" t="s">
        <v>43</v>
      </c>
      <c r="C81" s="140" t="s">
        <v>167</v>
      </c>
      <c r="D81" s="121" t="s">
        <v>195</v>
      </c>
      <c r="E81" s="140">
        <v>100</v>
      </c>
      <c r="F81" s="244">
        <f>'Приложение 4'!G77</f>
        <v>278027</v>
      </c>
    </row>
    <row r="82" spans="1:6" ht="30.75">
      <c r="A82" s="213" t="s">
        <v>161</v>
      </c>
      <c r="B82" s="99" t="s">
        <v>43</v>
      </c>
      <c r="C82" s="140" t="s">
        <v>167</v>
      </c>
      <c r="D82" s="121" t="s">
        <v>195</v>
      </c>
      <c r="E82" s="140">
        <v>200</v>
      </c>
      <c r="F82" s="244">
        <f>'Приложение 4'!G78</f>
        <v>11244</v>
      </c>
    </row>
    <row r="83" spans="1:6" ht="30.75">
      <c r="A83" s="310" t="s">
        <v>180</v>
      </c>
      <c r="B83" s="313" t="s">
        <v>43</v>
      </c>
      <c r="C83" s="280" t="s">
        <v>167</v>
      </c>
      <c r="D83" s="273" t="s">
        <v>754</v>
      </c>
      <c r="E83" s="303"/>
      <c r="F83" s="241">
        <f>F84</f>
        <v>33806.53</v>
      </c>
    </row>
    <row r="84" spans="1:6" ht="62.25">
      <c r="A84" s="270" t="s">
        <v>54</v>
      </c>
      <c r="B84" s="313" t="s">
        <v>43</v>
      </c>
      <c r="C84" s="280" t="s">
        <v>167</v>
      </c>
      <c r="D84" s="272" t="s">
        <v>754</v>
      </c>
      <c r="E84" s="280" t="s">
        <v>171</v>
      </c>
      <c r="F84" s="244">
        <f>'Приложение 4'!G80</f>
        <v>33806.53</v>
      </c>
    </row>
    <row r="85" spans="1:6" ht="72.75" customHeight="1">
      <c r="A85" s="212" t="s">
        <v>785</v>
      </c>
      <c r="B85" s="102" t="s">
        <v>43</v>
      </c>
      <c r="C85" s="141" t="s">
        <v>167</v>
      </c>
      <c r="D85" s="119" t="s">
        <v>371</v>
      </c>
      <c r="E85" s="120"/>
      <c r="F85" s="241">
        <f>F86</f>
        <v>30000</v>
      </c>
    </row>
    <row r="86" spans="1:6" ht="101.25" customHeight="1">
      <c r="A86" s="212" t="s">
        <v>786</v>
      </c>
      <c r="B86" s="102" t="s">
        <v>43</v>
      </c>
      <c r="C86" s="141" t="s">
        <v>167</v>
      </c>
      <c r="D86" s="119" t="s">
        <v>402</v>
      </c>
      <c r="E86" s="120"/>
      <c r="F86" s="241">
        <f>F87</f>
        <v>30000</v>
      </c>
    </row>
    <row r="87" spans="1:6" ht="62.25">
      <c r="A87" s="212" t="s">
        <v>7</v>
      </c>
      <c r="B87" s="102" t="s">
        <v>43</v>
      </c>
      <c r="C87" s="141" t="s">
        <v>167</v>
      </c>
      <c r="D87" s="119" t="s">
        <v>413</v>
      </c>
      <c r="E87" s="120"/>
      <c r="F87" s="241">
        <f>F88</f>
        <v>30000</v>
      </c>
    </row>
    <row r="88" spans="1:6" ht="30.75">
      <c r="A88" s="213" t="s">
        <v>8</v>
      </c>
      <c r="B88" s="99" t="s">
        <v>43</v>
      </c>
      <c r="C88" s="140" t="s">
        <v>167</v>
      </c>
      <c r="D88" s="121" t="s">
        <v>9</v>
      </c>
      <c r="E88" s="122"/>
      <c r="F88" s="244">
        <f>F89</f>
        <v>30000</v>
      </c>
    </row>
    <row r="89" spans="1:6" ht="15">
      <c r="A89" s="213" t="s">
        <v>290</v>
      </c>
      <c r="B89" s="99" t="s">
        <v>43</v>
      </c>
      <c r="C89" s="140" t="s">
        <v>167</v>
      </c>
      <c r="D89" s="121" t="s">
        <v>9</v>
      </c>
      <c r="E89" s="122">
        <v>300</v>
      </c>
      <c r="F89" s="244">
        <f>'Приложение 4'!G85</f>
        <v>30000</v>
      </c>
    </row>
    <row r="90" spans="1:6" ht="30.75">
      <c r="A90" s="212" t="s">
        <v>61</v>
      </c>
      <c r="B90" s="102" t="s">
        <v>43</v>
      </c>
      <c r="C90" s="141" t="s">
        <v>167</v>
      </c>
      <c r="D90" s="119" t="s">
        <v>372</v>
      </c>
      <c r="E90" s="161"/>
      <c r="F90" s="241">
        <f>F91</f>
        <v>1001920.11</v>
      </c>
    </row>
    <row r="91" spans="1:6" ht="30.75">
      <c r="A91" s="212" t="s">
        <v>489</v>
      </c>
      <c r="B91" s="102" t="s">
        <v>43</v>
      </c>
      <c r="C91" s="141" t="s">
        <v>167</v>
      </c>
      <c r="D91" s="119" t="s">
        <v>401</v>
      </c>
      <c r="E91" s="161"/>
      <c r="F91" s="241">
        <f>F92</f>
        <v>1001920.11</v>
      </c>
    </row>
    <row r="92" spans="1:6" ht="30.75">
      <c r="A92" s="213" t="s">
        <v>448</v>
      </c>
      <c r="B92" s="99" t="s">
        <v>43</v>
      </c>
      <c r="C92" s="140" t="s">
        <v>167</v>
      </c>
      <c r="D92" s="121" t="s">
        <v>196</v>
      </c>
      <c r="E92" s="158"/>
      <c r="F92" s="244">
        <f>F94+F93</f>
        <v>1001920.11</v>
      </c>
    </row>
    <row r="93" spans="1:6" ht="30.75">
      <c r="A93" s="213" t="s">
        <v>161</v>
      </c>
      <c r="B93" s="99" t="s">
        <v>43</v>
      </c>
      <c r="C93" s="140" t="s">
        <v>167</v>
      </c>
      <c r="D93" s="121" t="s">
        <v>196</v>
      </c>
      <c r="E93" s="158" t="s">
        <v>172</v>
      </c>
      <c r="F93" s="244">
        <f>'Приложение 4'!G89</f>
        <v>48776</v>
      </c>
    </row>
    <row r="94" spans="1:6" ht="15">
      <c r="A94" s="213" t="s">
        <v>269</v>
      </c>
      <c r="B94" s="99" t="s">
        <v>43</v>
      </c>
      <c r="C94" s="140" t="s">
        <v>167</v>
      </c>
      <c r="D94" s="121" t="s">
        <v>196</v>
      </c>
      <c r="E94" s="140" t="s">
        <v>165</v>
      </c>
      <c r="F94" s="244">
        <f>'Приложение 4'!G90</f>
        <v>953144.11</v>
      </c>
    </row>
    <row r="95" spans="1:6" ht="30.75">
      <c r="A95" s="212" t="s">
        <v>38</v>
      </c>
      <c r="B95" s="102" t="s">
        <v>43</v>
      </c>
      <c r="C95" s="141" t="s">
        <v>167</v>
      </c>
      <c r="D95" s="133" t="s">
        <v>360</v>
      </c>
      <c r="E95" s="110"/>
      <c r="F95" s="241">
        <f>F96</f>
        <v>15279711.509999998</v>
      </c>
    </row>
    <row r="96" spans="1:6" ht="30.75">
      <c r="A96" s="212" t="s">
        <v>5</v>
      </c>
      <c r="B96" s="102" t="s">
        <v>43</v>
      </c>
      <c r="C96" s="141" t="s">
        <v>167</v>
      </c>
      <c r="D96" s="133" t="s">
        <v>361</v>
      </c>
      <c r="E96" s="110"/>
      <c r="F96" s="241">
        <f>F99+F104+F108+F110+F97+F102</f>
        <v>15279711.509999998</v>
      </c>
    </row>
    <row r="97" spans="1:6" ht="15">
      <c r="A97" s="312" t="s">
        <v>755</v>
      </c>
      <c r="B97" s="297" t="s">
        <v>43</v>
      </c>
      <c r="C97" s="297" t="s">
        <v>167</v>
      </c>
      <c r="D97" s="273" t="s">
        <v>756</v>
      </c>
      <c r="E97" s="110"/>
      <c r="F97" s="241">
        <f>F98</f>
        <v>103417</v>
      </c>
    </row>
    <row r="98" spans="1:6" ht="30.75">
      <c r="A98" s="270" t="s">
        <v>161</v>
      </c>
      <c r="B98" s="313" t="s">
        <v>43</v>
      </c>
      <c r="C98" s="313" t="s">
        <v>167</v>
      </c>
      <c r="D98" s="272" t="s">
        <v>756</v>
      </c>
      <c r="E98" s="110">
        <v>200</v>
      </c>
      <c r="F98" s="241">
        <f>'Приложение 4'!G94</f>
        <v>103417</v>
      </c>
    </row>
    <row r="99" spans="1:6" ht="48" customHeight="1">
      <c r="A99" s="180" t="s">
        <v>490</v>
      </c>
      <c r="B99" s="102" t="s">
        <v>43</v>
      </c>
      <c r="C99" s="141" t="s">
        <v>167</v>
      </c>
      <c r="D99" s="119" t="s">
        <v>225</v>
      </c>
      <c r="E99" s="157"/>
      <c r="F99" s="241">
        <f>F100+F101</f>
        <v>1378800</v>
      </c>
    </row>
    <row r="100" spans="1:6" ht="62.25">
      <c r="A100" s="213" t="s">
        <v>54</v>
      </c>
      <c r="B100" s="99" t="s">
        <v>43</v>
      </c>
      <c r="C100" s="140" t="s">
        <v>167</v>
      </c>
      <c r="D100" s="121" t="s">
        <v>225</v>
      </c>
      <c r="E100" s="140">
        <v>100</v>
      </c>
      <c r="F100" s="244">
        <f>'Приложение 4'!G96</f>
        <v>1061421</v>
      </c>
    </row>
    <row r="101" spans="1:6" ht="30.75">
      <c r="A101" s="213" t="s">
        <v>161</v>
      </c>
      <c r="B101" s="99" t="s">
        <v>43</v>
      </c>
      <c r="C101" s="140" t="s">
        <v>167</v>
      </c>
      <c r="D101" s="121" t="s">
        <v>225</v>
      </c>
      <c r="E101" s="140">
        <v>200</v>
      </c>
      <c r="F101" s="244">
        <f>'Приложение 4'!G97</f>
        <v>317379</v>
      </c>
    </row>
    <row r="102" spans="1:6" ht="30.75">
      <c r="A102" s="310" t="s">
        <v>180</v>
      </c>
      <c r="B102" s="297" t="s">
        <v>43</v>
      </c>
      <c r="C102" s="303" t="s">
        <v>167</v>
      </c>
      <c r="D102" s="273" t="s">
        <v>753</v>
      </c>
      <c r="E102" s="303"/>
      <c r="F102" s="241">
        <f>F103</f>
        <v>82673.87</v>
      </c>
    </row>
    <row r="103" spans="1:6" ht="62.25">
      <c r="A103" s="270" t="s">
        <v>54</v>
      </c>
      <c r="B103" s="313" t="s">
        <v>43</v>
      </c>
      <c r="C103" s="280" t="s">
        <v>167</v>
      </c>
      <c r="D103" s="272" t="s">
        <v>753</v>
      </c>
      <c r="E103" s="280" t="s">
        <v>171</v>
      </c>
      <c r="F103" s="244">
        <f>'Приложение 4'!G99</f>
        <v>82673.87</v>
      </c>
    </row>
    <row r="104" spans="1:6" ht="30.75">
      <c r="A104" s="212" t="s">
        <v>168</v>
      </c>
      <c r="B104" s="102" t="s">
        <v>43</v>
      </c>
      <c r="C104" s="141" t="s">
        <v>167</v>
      </c>
      <c r="D104" s="119" t="s">
        <v>197</v>
      </c>
      <c r="E104" s="154"/>
      <c r="F104" s="244">
        <f>F105+F106+F107</f>
        <v>13248266.29</v>
      </c>
    </row>
    <row r="105" spans="1:6" ht="62.25">
      <c r="A105" s="213" t="s">
        <v>54</v>
      </c>
      <c r="B105" s="99" t="s">
        <v>43</v>
      </c>
      <c r="C105" s="140" t="s">
        <v>167</v>
      </c>
      <c r="D105" s="121" t="s">
        <v>197</v>
      </c>
      <c r="E105" s="140" t="s">
        <v>171</v>
      </c>
      <c r="F105" s="244">
        <f>'Приложение 4'!G101</f>
        <v>7151156.67</v>
      </c>
    </row>
    <row r="106" spans="1:6" ht="30.75">
      <c r="A106" s="213" t="s">
        <v>161</v>
      </c>
      <c r="B106" s="99" t="s">
        <v>43</v>
      </c>
      <c r="C106" s="140" t="s">
        <v>167</v>
      </c>
      <c r="D106" s="121" t="s">
        <v>197</v>
      </c>
      <c r="E106" s="140" t="s">
        <v>172</v>
      </c>
      <c r="F106" s="244">
        <f>'Приложение 4'!G102</f>
        <v>6040351.62</v>
      </c>
    </row>
    <row r="107" spans="1:6" ht="15">
      <c r="A107" s="213" t="s">
        <v>269</v>
      </c>
      <c r="B107" s="99" t="s">
        <v>43</v>
      </c>
      <c r="C107" s="140" t="s">
        <v>167</v>
      </c>
      <c r="D107" s="121" t="s">
        <v>197</v>
      </c>
      <c r="E107" s="140" t="s">
        <v>165</v>
      </c>
      <c r="F107" s="244">
        <f>'Приложение 4'!G103</f>
        <v>56758</v>
      </c>
    </row>
    <row r="108" spans="1:6" ht="30.75">
      <c r="A108" s="119" t="s">
        <v>60</v>
      </c>
      <c r="B108" s="102" t="s">
        <v>43</v>
      </c>
      <c r="C108" s="141" t="s">
        <v>167</v>
      </c>
      <c r="D108" s="119" t="s">
        <v>198</v>
      </c>
      <c r="E108" s="102"/>
      <c r="F108" s="241">
        <f>F109</f>
        <v>124112</v>
      </c>
    </row>
    <row r="109" spans="1:6" ht="30.75">
      <c r="A109" s="213" t="s">
        <v>161</v>
      </c>
      <c r="B109" s="99" t="s">
        <v>43</v>
      </c>
      <c r="C109" s="140" t="s">
        <v>167</v>
      </c>
      <c r="D109" s="121" t="s">
        <v>198</v>
      </c>
      <c r="E109" s="122">
        <v>200</v>
      </c>
      <c r="F109" s="244">
        <f>'Приложение 4'!G105+'Приложение 4'!G498</f>
        <v>124112</v>
      </c>
    </row>
    <row r="110" spans="1:6" ht="35.25" customHeight="1">
      <c r="A110" s="101" t="s">
        <v>546</v>
      </c>
      <c r="B110" s="252" t="s">
        <v>43</v>
      </c>
      <c r="C110" s="252" t="s">
        <v>167</v>
      </c>
      <c r="D110" s="106" t="s">
        <v>545</v>
      </c>
      <c r="E110" s="113"/>
      <c r="F110" s="241">
        <f>F111</f>
        <v>342442.35</v>
      </c>
    </row>
    <row r="111" spans="1:6" ht="15">
      <c r="A111" s="253" t="s">
        <v>289</v>
      </c>
      <c r="B111" s="99" t="s">
        <v>43</v>
      </c>
      <c r="C111" s="99" t="s">
        <v>167</v>
      </c>
      <c r="D111" s="108" t="s">
        <v>545</v>
      </c>
      <c r="E111" s="110">
        <v>500</v>
      </c>
      <c r="F111" s="244">
        <f>'Приложение 4'!G107</f>
        <v>342442.35</v>
      </c>
    </row>
    <row r="112" spans="1:6" ht="15">
      <c r="A112" s="112" t="s">
        <v>143</v>
      </c>
      <c r="B112" s="311" t="s">
        <v>43</v>
      </c>
      <c r="C112" s="311" t="s">
        <v>167</v>
      </c>
      <c r="D112" s="106" t="s">
        <v>365</v>
      </c>
      <c r="E112" s="311"/>
      <c r="F112" s="244">
        <f>F113</f>
        <v>82600</v>
      </c>
    </row>
    <row r="113" spans="1:6" ht="30.75">
      <c r="A113" s="314" t="s">
        <v>6</v>
      </c>
      <c r="B113" s="311" t="s">
        <v>43</v>
      </c>
      <c r="C113" s="311" t="s">
        <v>167</v>
      </c>
      <c r="D113" s="106" t="s">
        <v>366</v>
      </c>
      <c r="E113" s="311"/>
      <c r="F113" s="241">
        <f>F114</f>
        <v>82600</v>
      </c>
    </row>
    <row r="114" spans="1:6" ht="30.75">
      <c r="A114" s="215" t="s">
        <v>6</v>
      </c>
      <c r="B114" s="311" t="s">
        <v>43</v>
      </c>
      <c r="C114" s="99" t="s">
        <v>167</v>
      </c>
      <c r="D114" s="106" t="s">
        <v>183</v>
      </c>
      <c r="E114" s="311"/>
      <c r="F114" s="241">
        <f>F116+F115</f>
        <v>82600</v>
      </c>
    </row>
    <row r="115" spans="1:6" ht="30.75">
      <c r="A115" s="214" t="s">
        <v>161</v>
      </c>
      <c r="B115" s="99" t="s">
        <v>43</v>
      </c>
      <c r="C115" s="99" t="s">
        <v>167</v>
      </c>
      <c r="D115" s="108" t="s">
        <v>183</v>
      </c>
      <c r="E115" s="122">
        <v>200</v>
      </c>
      <c r="F115" s="244">
        <f>'Приложение 4'!G111</f>
        <v>16000</v>
      </c>
    </row>
    <row r="116" spans="1:6" ht="15">
      <c r="A116" s="213" t="s">
        <v>290</v>
      </c>
      <c r="B116" s="99" t="s">
        <v>43</v>
      </c>
      <c r="C116" s="99" t="s">
        <v>167</v>
      </c>
      <c r="D116" s="108" t="s">
        <v>183</v>
      </c>
      <c r="E116" s="110">
        <v>300</v>
      </c>
      <c r="F116" s="244">
        <f>'Приложение 4'!G112</f>
        <v>66600</v>
      </c>
    </row>
    <row r="117" spans="1:6" ht="30.75">
      <c r="A117" s="212" t="s">
        <v>323</v>
      </c>
      <c r="B117" s="129" t="s">
        <v>45</v>
      </c>
      <c r="C117" s="154" t="s">
        <v>322</v>
      </c>
      <c r="D117" s="154" t="s">
        <v>322</v>
      </c>
      <c r="E117" s="154"/>
      <c r="F117" s="241">
        <f>F118+F131</f>
        <v>388007.47</v>
      </c>
    </row>
    <row r="118" spans="1:6" ht="35.25" customHeight="1">
      <c r="A118" s="212" t="s">
        <v>11</v>
      </c>
      <c r="B118" s="102" t="s">
        <v>45</v>
      </c>
      <c r="C118" s="141" t="s">
        <v>52</v>
      </c>
      <c r="D118" s="154" t="s">
        <v>322</v>
      </c>
      <c r="E118" s="154"/>
      <c r="F118" s="241">
        <f>F119</f>
        <v>363007.47</v>
      </c>
    </row>
    <row r="119" spans="1:6" ht="79.5" customHeight="1">
      <c r="A119" s="119" t="s">
        <v>787</v>
      </c>
      <c r="B119" s="102" t="s">
        <v>45</v>
      </c>
      <c r="C119" s="141" t="s">
        <v>52</v>
      </c>
      <c r="D119" s="133" t="s">
        <v>373</v>
      </c>
      <c r="E119" s="154"/>
      <c r="F119" s="241">
        <f>F120</f>
        <v>363007.47</v>
      </c>
    </row>
    <row r="120" spans="1:6" ht="124.5">
      <c r="A120" s="212" t="s">
        <v>720</v>
      </c>
      <c r="B120" s="102" t="s">
        <v>45</v>
      </c>
      <c r="C120" s="141" t="s">
        <v>52</v>
      </c>
      <c r="D120" s="133" t="s">
        <v>400</v>
      </c>
      <c r="E120" s="163"/>
      <c r="F120" s="241">
        <f>F121+F124+F127</f>
        <v>363007.47</v>
      </c>
    </row>
    <row r="121" spans="1:6" ht="30.75">
      <c r="A121" s="215" t="s">
        <v>582</v>
      </c>
      <c r="B121" s="102" t="s">
        <v>45</v>
      </c>
      <c r="C121" s="140" t="s">
        <v>52</v>
      </c>
      <c r="D121" s="119" t="s">
        <v>414</v>
      </c>
      <c r="E121" s="122"/>
      <c r="F121" s="241">
        <f>F122</f>
        <v>200209.51</v>
      </c>
    </row>
    <row r="122" spans="1:6" ht="46.5">
      <c r="A122" s="213" t="s">
        <v>59</v>
      </c>
      <c r="B122" s="99" t="s">
        <v>45</v>
      </c>
      <c r="C122" s="140" t="s">
        <v>52</v>
      </c>
      <c r="D122" s="121" t="s">
        <v>273</v>
      </c>
      <c r="E122" s="128"/>
      <c r="F122" s="244">
        <f>F123</f>
        <v>200209.51</v>
      </c>
    </row>
    <row r="123" spans="1:6" ht="30.75">
      <c r="A123" s="213" t="s">
        <v>161</v>
      </c>
      <c r="B123" s="99" t="s">
        <v>45</v>
      </c>
      <c r="C123" s="140" t="s">
        <v>52</v>
      </c>
      <c r="D123" s="121" t="s">
        <v>273</v>
      </c>
      <c r="E123" s="122">
        <v>200</v>
      </c>
      <c r="F123" s="244">
        <f>'Приложение 4'!G119</f>
        <v>200209.51</v>
      </c>
    </row>
    <row r="124" spans="1:6" ht="33.75" customHeight="1">
      <c r="A124" s="215" t="s">
        <v>199</v>
      </c>
      <c r="B124" s="102" t="s">
        <v>45</v>
      </c>
      <c r="C124" s="141" t="s">
        <v>52</v>
      </c>
      <c r="D124" s="119" t="s">
        <v>415</v>
      </c>
      <c r="E124" s="122"/>
      <c r="F124" s="241">
        <f>F125</f>
        <v>9999</v>
      </c>
    </row>
    <row r="125" spans="1:6" ht="46.5">
      <c r="A125" s="213" t="s">
        <v>59</v>
      </c>
      <c r="B125" s="99" t="s">
        <v>45</v>
      </c>
      <c r="C125" s="140" t="s">
        <v>52</v>
      </c>
      <c r="D125" s="121" t="s">
        <v>274</v>
      </c>
      <c r="E125" s="128"/>
      <c r="F125" s="244">
        <f>F126</f>
        <v>9999</v>
      </c>
    </row>
    <row r="126" spans="1:6" ht="30.75">
      <c r="A126" s="213" t="s">
        <v>161</v>
      </c>
      <c r="B126" s="99" t="s">
        <v>45</v>
      </c>
      <c r="C126" s="140" t="s">
        <v>52</v>
      </c>
      <c r="D126" s="121" t="s">
        <v>274</v>
      </c>
      <c r="E126" s="122">
        <v>200</v>
      </c>
      <c r="F126" s="244">
        <f>'Приложение 4'!G122</f>
        <v>9999</v>
      </c>
    </row>
    <row r="127" spans="1:6" ht="46.5">
      <c r="A127" s="298" t="s">
        <v>622</v>
      </c>
      <c r="B127" s="334" t="s">
        <v>45</v>
      </c>
      <c r="C127" s="141" t="s">
        <v>52</v>
      </c>
      <c r="D127" s="106" t="s">
        <v>624</v>
      </c>
      <c r="E127" s="122"/>
      <c r="F127" s="241">
        <f>F128</f>
        <v>152798.96</v>
      </c>
    </row>
    <row r="128" spans="1:6" ht="46.5">
      <c r="A128" s="299" t="s">
        <v>623</v>
      </c>
      <c r="B128" s="99" t="s">
        <v>45</v>
      </c>
      <c r="C128" s="140" t="s">
        <v>52</v>
      </c>
      <c r="D128" s="108" t="s">
        <v>625</v>
      </c>
      <c r="E128" s="122"/>
      <c r="F128" s="244">
        <f>F129</f>
        <v>152798.96</v>
      </c>
    </row>
    <row r="129" spans="1:6" ht="30.75">
      <c r="A129" s="213" t="s">
        <v>161</v>
      </c>
      <c r="B129" s="99" t="s">
        <v>45</v>
      </c>
      <c r="C129" s="140" t="s">
        <v>52</v>
      </c>
      <c r="D129" s="108" t="s">
        <v>625</v>
      </c>
      <c r="E129" s="122">
        <v>200</v>
      </c>
      <c r="F129" s="244">
        <f>'Приложение 4'!G125</f>
        <v>152798.96</v>
      </c>
    </row>
    <row r="130" spans="1:6" ht="30.75">
      <c r="A130" s="212" t="s">
        <v>279</v>
      </c>
      <c r="B130" s="102" t="s">
        <v>45</v>
      </c>
      <c r="C130" s="129" t="s">
        <v>277</v>
      </c>
      <c r="D130" s="113"/>
      <c r="E130" s="122"/>
      <c r="F130" s="241">
        <f>F131</f>
        <v>25000</v>
      </c>
    </row>
    <row r="131" spans="1:6" ht="46.5">
      <c r="A131" s="212" t="s">
        <v>789</v>
      </c>
      <c r="B131" s="129" t="s">
        <v>45</v>
      </c>
      <c r="C131" s="113">
        <v>14</v>
      </c>
      <c r="D131" s="133" t="s">
        <v>374</v>
      </c>
      <c r="E131" s="120"/>
      <c r="F131" s="241">
        <f>F132</f>
        <v>25000</v>
      </c>
    </row>
    <row r="132" spans="1:6" ht="84.75" customHeight="1">
      <c r="A132" s="212" t="s">
        <v>788</v>
      </c>
      <c r="B132" s="129" t="s">
        <v>45</v>
      </c>
      <c r="C132" s="113">
        <v>14</v>
      </c>
      <c r="D132" s="133" t="s">
        <v>399</v>
      </c>
      <c r="E132" s="120"/>
      <c r="F132" s="241">
        <f>F133+F136</f>
        <v>25000</v>
      </c>
    </row>
    <row r="133" spans="1:6" ht="46.5">
      <c r="A133" s="212" t="s">
        <v>147</v>
      </c>
      <c r="B133" s="129" t="s">
        <v>45</v>
      </c>
      <c r="C133" s="113">
        <v>14</v>
      </c>
      <c r="D133" s="119" t="s">
        <v>416</v>
      </c>
      <c r="E133" s="120"/>
      <c r="F133" s="241">
        <f>F134</f>
        <v>10000</v>
      </c>
    </row>
    <row r="134" spans="1:6" ht="30.75">
      <c r="A134" s="213" t="s">
        <v>270</v>
      </c>
      <c r="B134" s="130" t="s">
        <v>45</v>
      </c>
      <c r="C134" s="110">
        <v>14</v>
      </c>
      <c r="D134" s="121" t="s">
        <v>201</v>
      </c>
      <c r="E134" s="122"/>
      <c r="F134" s="244">
        <f>F135</f>
        <v>10000</v>
      </c>
    </row>
    <row r="135" spans="1:6" ht="30.75">
      <c r="A135" s="213" t="s">
        <v>161</v>
      </c>
      <c r="B135" s="130" t="s">
        <v>45</v>
      </c>
      <c r="C135" s="110">
        <v>14</v>
      </c>
      <c r="D135" s="121" t="s">
        <v>201</v>
      </c>
      <c r="E135" s="122">
        <v>200</v>
      </c>
      <c r="F135" s="244">
        <f>'Приложение 4'!G131</f>
        <v>10000</v>
      </c>
    </row>
    <row r="136" spans="1:6" ht="50.25" customHeight="1">
      <c r="A136" s="212" t="s">
        <v>200</v>
      </c>
      <c r="B136" s="129" t="s">
        <v>45</v>
      </c>
      <c r="C136" s="113">
        <v>14</v>
      </c>
      <c r="D136" s="133" t="s">
        <v>417</v>
      </c>
      <c r="E136" s="120"/>
      <c r="F136" s="241">
        <f>F137</f>
        <v>15000</v>
      </c>
    </row>
    <row r="137" spans="1:6" ht="30.75">
      <c r="A137" s="213" t="s">
        <v>270</v>
      </c>
      <c r="B137" s="130" t="s">
        <v>45</v>
      </c>
      <c r="C137" s="110">
        <v>14</v>
      </c>
      <c r="D137" s="108" t="s">
        <v>32</v>
      </c>
      <c r="E137" s="122"/>
      <c r="F137" s="244">
        <f>F138</f>
        <v>15000</v>
      </c>
    </row>
    <row r="138" spans="1:6" ht="30.75">
      <c r="A138" s="213" t="s">
        <v>161</v>
      </c>
      <c r="B138" s="130" t="s">
        <v>45</v>
      </c>
      <c r="C138" s="110">
        <v>14</v>
      </c>
      <c r="D138" s="108" t="s">
        <v>32</v>
      </c>
      <c r="E138" s="122">
        <v>200</v>
      </c>
      <c r="F138" s="244">
        <f>'Приложение 4'!G134</f>
        <v>15000</v>
      </c>
    </row>
    <row r="139" spans="1:6" ht="15">
      <c r="A139" s="212" t="s">
        <v>141</v>
      </c>
      <c r="B139" s="129" t="s">
        <v>46</v>
      </c>
      <c r="C139" s="154"/>
      <c r="D139" s="154" t="s">
        <v>322</v>
      </c>
      <c r="E139" s="154"/>
      <c r="F139" s="241">
        <f>F140+F153+F165+F178</f>
        <v>23631113.159999996</v>
      </c>
    </row>
    <row r="140" spans="1:6" ht="15">
      <c r="A140" s="212" t="s">
        <v>58</v>
      </c>
      <c r="B140" s="102" t="s">
        <v>46</v>
      </c>
      <c r="C140" s="141" t="s">
        <v>43</v>
      </c>
      <c r="D140" s="154"/>
      <c r="E140" s="154"/>
      <c r="F140" s="241">
        <f>F141</f>
        <v>388812.82999999996</v>
      </c>
    </row>
    <row r="141" spans="1:6" ht="46.5">
      <c r="A141" s="119" t="s">
        <v>790</v>
      </c>
      <c r="B141" s="102" t="s">
        <v>46</v>
      </c>
      <c r="C141" s="141" t="s">
        <v>43</v>
      </c>
      <c r="D141" s="133" t="s">
        <v>375</v>
      </c>
      <c r="E141" s="154"/>
      <c r="F141" s="241">
        <f>F142+F146</f>
        <v>388812.82999999996</v>
      </c>
    </row>
    <row r="142" spans="1:6" ht="62.25">
      <c r="A142" s="212" t="s">
        <v>791</v>
      </c>
      <c r="B142" s="102" t="s">
        <v>46</v>
      </c>
      <c r="C142" s="141" t="s">
        <v>43</v>
      </c>
      <c r="D142" s="133" t="s">
        <v>398</v>
      </c>
      <c r="E142" s="154"/>
      <c r="F142" s="241">
        <f>F143</f>
        <v>27915.66</v>
      </c>
    </row>
    <row r="143" spans="1:6" ht="46.5">
      <c r="A143" s="215" t="s">
        <v>33</v>
      </c>
      <c r="B143" s="102" t="s">
        <v>46</v>
      </c>
      <c r="C143" s="141" t="s">
        <v>43</v>
      </c>
      <c r="D143" s="119" t="s">
        <v>418</v>
      </c>
      <c r="E143" s="154"/>
      <c r="F143" s="241">
        <f>F144</f>
        <v>27915.66</v>
      </c>
    </row>
    <row r="144" spans="1:6" ht="30.75">
      <c r="A144" s="213" t="s">
        <v>169</v>
      </c>
      <c r="B144" s="99" t="s">
        <v>46</v>
      </c>
      <c r="C144" s="140" t="s">
        <v>43</v>
      </c>
      <c r="D144" s="156" t="s">
        <v>239</v>
      </c>
      <c r="E144" s="157"/>
      <c r="F144" s="244">
        <f>F145</f>
        <v>27915.66</v>
      </c>
    </row>
    <row r="145" spans="1:6" ht="30.75">
      <c r="A145" s="213" t="s">
        <v>55</v>
      </c>
      <c r="B145" s="99" t="s">
        <v>46</v>
      </c>
      <c r="C145" s="140" t="s">
        <v>43</v>
      </c>
      <c r="D145" s="156" t="s">
        <v>239</v>
      </c>
      <c r="E145" s="140">
        <v>600</v>
      </c>
      <c r="F145" s="244">
        <f>'Приложение 4'!G353</f>
        <v>27915.66</v>
      </c>
    </row>
    <row r="146" spans="1:6" ht="62.25">
      <c r="A146" s="119" t="s">
        <v>792</v>
      </c>
      <c r="B146" s="102" t="s">
        <v>46</v>
      </c>
      <c r="C146" s="141" t="s">
        <v>43</v>
      </c>
      <c r="D146" s="133" t="s">
        <v>397</v>
      </c>
      <c r="E146" s="154"/>
      <c r="F146" s="241">
        <f>F147</f>
        <v>360897.17</v>
      </c>
    </row>
    <row r="147" spans="1:6" ht="62.25">
      <c r="A147" s="119" t="s">
        <v>202</v>
      </c>
      <c r="B147" s="102" t="s">
        <v>46</v>
      </c>
      <c r="C147" s="141" t="s">
        <v>43</v>
      </c>
      <c r="D147" s="119" t="s">
        <v>419</v>
      </c>
      <c r="E147" s="154"/>
      <c r="F147" s="241">
        <f>F148+F151</f>
        <v>360897.17</v>
      </c>
    </row>
    <row r="148" spans="1:6" ht="30.75">
      <c r="A148" s="180" t="s">
        <v>3</v>
      </c>
      <c r="B148" s="102" t="s">
        <v>46</v>
      </c>
      <c r="C148" s="141" t="s">
        <v>43</v>
      </c>
      <c r="D148" s="119" t="s">
        <v>203</v>
      </c>
      <c r="E148" s="154"/>
      <c r="F148" s="241">
        <f>F149+F150</f>
        <v>311000</v>
      </c>
    </row>
    <row r="149" spans="1:6" ht="62.25">
      <c r="A149" s="213" t="s">
        <v>54</v>
      </c>
      <c r="B149" s="99" t="s">
        <v>46</v>
      </c>
      <c r="C149" s="140" t="s">
        <v>43</v>
      </c>
      <c r="D149" s="121" t="s">
        <v>203</v>
      </c>
      <c r="E149" s="140">
        <v>100</v>
      </c>
      <c r="F149" s="244">
        <f>'Приложение 4'!G141</f>
        <v>305800</v>
      </c>
    </row>
    <row r="150" spans="1:6" ht="30.75">
      <c r="A150" s="213" t="s">
        <v>161</v>
      </c>
      <c r="B150" s="99" t="s">
        <v>46</v>
      </c>
      <c r="C150" s="140" t="s">
        <v>43</v>
      </c>
      <c r="D150" s="121" t="s">
        <v>203</v>
      </c>
      <c r="E150" s="140">
        <v>200</v>
      </c>
      <c r="F150" s="244">
        <f>'Приложение 4'!G142</f>
        <v>5200</v>
      </c>
    </row>
    <row r="151" spans="1:6" ht="30.75">
      <c r="A151" s="322" t="s">
        <v>668</v>
      </c>
      <c r="B151" s="297" t="s">
        <v>46</v>
      </c>
      <c r="C151" s="297" t="s">
        <v>43</v>
      </c>
      <c r="D151" s="273" t="s">
        <v>669</v>
      </c>
      <c r="E151" s="326"/>
      <c r="F151" s="261">
        <f>F152</f>
        <v>49897.17</v>
      </c>
    </row>
    <row r="152" spans="1:6" ht="62.25">
      <c r="A152" s="270" t="s">
        <v>54</v>
      </c>
      <c r="B152" s="313" t="s">
        <v>46</v>
      </c>
      <c r="C152" s="313" t="s">
        <v>43</v>
      </c>
      <c r="D152" s="272" t="s">
        <v>669</v>
      </c>
      <c r="E152" s="326">
        <v>100</v>
      </c>
      <c r="F152" s="265">
        <f>'Приложение 4'!G144</f>
        <v>49897.17</v>
      </c>
    </row>
    <row r="153" spans="1:6" ht="15.75">
      <c r="A153" s="217" t="s">
        <v>177</v>
      </c>
      <c r="B153" s="102" t="s">
        <v>46</v>
      </c>
      <c r="C153" s="102" t="s">
        <v>48</v>
      </c>
      <c r="D153" s="164"/>
      <c r="E153" s="141"/>
      <c r="F153" s="241">
        <f>F154</f>
        <v>20239907.83</v>
      </c>
    </row>
    <row r="154" spans="1:6" ht="62.25">
      <c r="A154" s="212" t="s">
        <v>793</v>
      </c>
      <c r="B154" s="102" t="s">
        <v>46</v>
      </c>
      <c r="C154" s="102" t="s">
        <v>48</v>
      </c>
      <c r="D154" s="133" t="s">
        <v>376</v>
      </c>
      <c r="E154" s="141"/>
      <c r="F154" s="241">
        <f>F155</f>
        <v>20239907.83</v>
      </c>
    </row>
    <row r="155" spans="1:6" ht="82.5" customHeight="1">
      <c r="A155" s="212" t="s">
        <v>540</v>
      </c>
      <c r="B155" s="102" t="s">
        <v>46</v>
      </c>
      <c r="C155" s="102" t="s">
        <v>48</v>
      </c>
      <c r="D155" s="133" t="s">
        <v>396</v>
      </c>
      <c r="E155" s="141"/>
      <c r="F155" s="241">
        <f>F156</f>
        <v>20239907.83</v>
      </c>
    </row>
    <row r="156" spans="1:6" ht="54" customHeight="1">
      <c r="A156" s="215" t="s">
        <v>204</v>
      </c>
      <c r="B156" s="102" t="s">
        <v>46</v>
      </c>
      <c r="C156" s="102" t="s">
        <v>48</v>
      </c>
      <c r="D156" s="106" t="s">
        <v>420</v>
      </c>
      <c r="E156" s="141"/>
      <c r="F156" s="241">
        <f>F159+F161+F163+F158</f>
        <v>20239907.83</v>
      </c>
    </row>
    <row r="157" spans="1:6" ht="54" customHeight="1">
      <c r="A157" s="215" t="s">
        <v>578</v>
      </c>
      <c r="B157" s="320" t="s">
        <v>46</v>
      </c>
      <c r="C157" s="320" t="s">
        <v>48</v>
      </c>
      <c r="D157" s="106" t="s">
        <v>670</v>
      </c>
      <c r="E157" s="118"/>
      <c r="F157" s="241">
        <f>F158</f>
        <v>13422837</v>
      </c>
    </row>
    <row r="158" spans="1:6" ht="35.25" customHeight="1">
      <c r="A158" s="115" t="s">
        <v>161</v>
      </c>
      <c r="B158" s="99" t="s">
        <v>46</v>
      </c>
      <c r="C158" s="99" t="s">
        <v>48</v>
      </c>
      <c r="D158" s="108" t="s">
        <v>670</v>
      </c>
      <c r="E158" s="118">
        <v>200</v>
      </c>
      <c r="F158" s="244">
        <f>'Приложение 4'!G150</f>
        <v>13422837</v>
      </c>
    </row>
    <row r="159" spans="1:6" ht="69" customHeight="1">
      <c r="A159" s="215" t="s">
        <v>578</v>
      </c>
      <c r="B159" s="257" t="s">
        <v>46</v>
      </c>
      <c r="C159" s="257" t="s">
        <v>48</v>
      </c>
      <c r="D159" s="106" t="s">
        <v>577</v>
      </c>
      <c r="E159" s="118"/>
      <c r="F159" s="241">
        <f>F160</f>
        <v>135583.48</v>
      </c>
    </row>
    <row r="160" spans="1:6" ht="32.25" customHeight="1">
      <c r="A160" s="115" t="s">
        <v>161</v>
      </c>
      <c r="B160" s="99" t="s">
        <v>46</v>
      </c>
      <c r="C160" s="99" t="s">
        <v>48</v>
      </c>
      <c r="D160" s="108" t="s">
        <v>577</v>
      </c>
      <c r="E160" s="117">
        <v>200</v>
      </c>
      <c r="F160" s="244">
        <f>'Приложение 4'!G152</f>
        <v>135583.48</v>
      </c>
    </row>
    <row r="161" spans="1:6" ht="37.5" customHeight="1">
      <c r="A161" s="116" t="s">
        <v>491</v>
      </c>
      <c r="B161" s="231" t="s">
        <v>46</v>
      </c>
      <c r="C161" s="231" t="s">
        <v>48</v>
      </c>
      <c r="D161" s="106" t="s">
        <v>492</v>
      </c>
      <c r="E161" s="118"/>
      <c r="F161" s="241">
        <f>F162</f>
        <v>91626.34</v>
      </c>
    </row>
    <row r="162" spans="1:6" ht="37.5" customHeight="1">
      <c r="A162" s="115" t="s">
        <v>493</v>
      </c>
      <c r="B162" s="99" t="s">
        <v>46</v>
      </c>
      <c r="C162" s="99" t="s">
        <v>48</v>
      </c>
      <c r="D162" s="108" t="s">
        <v>492</v>
      </c>
      <c r="E162" s="117">
        <v>400</v>
      </c>
      <c r="F162" s="244">
        <f>'Приложение 4'!G154</f>
        <v>91626.34</v>
      </c>
    </row>
    <row r="163" spans="1:6" ht="35.25" customHeight="1">
      <c r="A163" s="212" t="s">
        <v>14</v>
      </c>
      <c r="B163" s="102" t="s">
        <v>46</v>
      </c>
      <c r="C163" s="102" t="s">
        <v>48</v>
      </c>
      <c r="D163" s="119" t="s">
        <v>205</v>
      </c>
      <c r="E163" s="141"/>
      <c r="F163" s="241">
        <f>F164</f>
        <v>6589861.01</v>
      </c>
    </row>
    <row r="164" spans="1:6" ht="30.75">
      <c r="A164" s="213" t="s">
        <v>161</v>
      </c>
      <c r="B164" s="99" t="s">
        <v>46</v>
      </c>
      <c r="C164" s="99" t="s">
        <v>48</v>
      </c>
      <c r="D164" s="121" t="s">
        <v>205</v>
      </c>
      <c r="E164" s="140" t="s">
        <v>172</v>
      </c>
      <c r="F164" s="244">
        <f>'Приложение 4'!G156</f>
        <v>6589861.01</v>
      </c>
    </row>
    <row r="165" spans="1:6" ht="15">
      <c r="A165" s="218" t="s">
        <v>131</v>
      </c>
      <c r="B165" s="134" t="s">
        <v>46</v>
      </c>
      <c r="C165" s="134" t="s">
        <v>52</v>
      </c>
      <c r="D165" s="131"/>
      <c r="E165" s="118"/>
      <c r="F165" s="241">
        <f>F166</f>
        <v>278143.5</v>
      </c>
    </row>
    <row r="166" spans="1:6" ht="46.5">
      <c r="A166" s="101" t="s">
        <v>794</v>
      </c>
      <c r="B166" s="134" t="s">
        <v>46</v>
      </c>
      <c r="C166" s="134" t="s">
        <v>52</v>
      </c>
      <c r="D166" s="106" t="s">
        <v>377</v>
      </c>
      <c r="E166" s="118"/>
      <c r="F166" s="241">
        <f>F171+F167</f>
        <v>278143.5</v>
      </c>
    </row>
    <row r="167" spans="1:6" ht="62.25">
      <c r="A167" s="101" t="s">
        <v>795</v>
      </c>
      <c r="B167" s="134" t="s">
        <v>46</v>
      </c>
      <c r="C167" s="134" t="s">
        <v>52</v>
      </c>
      <c r="D167" s="106" t="s">
        <v>395</v>
      </c>
      <c r="E167" s="118"/>
      <c r="F167" s="241">
        <f>F168</f>
        <v>196838.42</v>
      </c>
    </row>
    <row r="168" spans="1:6" ht="30.75">
      <c r="A168" s="101" t="s">
        <v>24</v>
      </c>
      <c r="B168" s="134" t="s">
        <v>46</v>
      </c>
      <c r="C168" s="134" t="s">
        <v>52</v>
      </c>
      <c r="D168" s="106" t="s">
        <v>421</v>
      </c>
      <c r="E168" s="118"/>
      <c r="F168" s="241">
        <f>F169</f>
        <v>196838.42</v>
      </c>
    </row>
    <row r="169" spans="1:6" ht="36.75" customHeight="1">
      <c r="A169" s="109" t="s">
        <v>25</v>
      </c>
      <c r="B169" s="134" t="s">
        <v>46</v>
      </c>
      <c r="C169" s="134" t="s">
        <v>52</v>
      </c>
      <c r="D169" s="108" t="s">
        <v>26</v>
      </c>
      <c r="E169" s="118"/>
      <c r="F169" s="241">
        <f>F170</f>
        <v>196838.42</v>
      </c>
    </row>
    <row r="170" spans="1:6" ht="30.75">
      <c r="A170" s="109" t="s">
        <v>161</v>
      </c>
      <c r="B170" s="135" t="s">
        <v>46</v>
      </c>
      <c r="C170" s="135" t="s">
        <v>52</v>
      </c>
      <c r="D170" s="108" t="s">
        <v>26</v>
      </c>
      <c r="E170" s="117">
        <v>200</v>
      </c>
      <c r="F170" s="244">
        <f>'Приложение 4'!G162</f>
        <v>196838.42</v>
      </c>
    </row>
    <row r="171" spans="1:6" ht="62.25">
      <c r="A171" s="101" t="s">
        <v>796</v>
      </c>
      <c r="B171" s="134" t="s">
        <v>46</v>
      </c>
      <c r="C171" s="134" t="s">
        <v>52</v>
      </c>
      <c r="D171" s="106" t="s">
        <v>394</v>
      </c>
      <c r="E171" s="117"/>
      <c r="F171" s="241">
        <f>F172+F175</f>
        <v>81305.08</v>
      </c>
    </row>
    <row r="172" spans="1:6" ht="30.75">
      <c r="A172" s="212" t="s">
        <v>324</v>
      </c>
      <c r="B172" s="136" t="s">
        <v>46</v>
      </c>
      <c r="C172" s="136" t="s">
        <v>52</v>
      </c>
      <c r="D172" s="106" t="s">
        <v>422</v>
      </c>
      <c r="E172" s="118"/>
      <c r="F172" s="241">
        <f>F173</f>
        <v>49146</v>
      </c>
    </row>
    <row r="173" spans="1:6" ht="39" customHeight="1">
      <c r="A173" s="213" t="s">
        <v>25</v>
      </c>
      <c r="B173" s="137" t="s">
        <v>46</v>
      </c>
      <c r="C173" s="137" t="s">
        <v>52</v>
      </c>
      <c r="D173" s="108" t="s">
        <v>136</v>
      </c>
      <c r="E173" s="117"/>
      <c r="F173" s="244">
        <f>F174</f>
        <v>49146</v>
      </c>
    </row>
    <row r="174" spans="1:6" ht="30.75">
      <c r="A174" s="219" t="s">
        <v>161</v>
      </c>
      <c r="B174" s="137" t="s">
        <v>46</v>
      </c>
      <c r="C174" s="137" t="s">
        <v>52</v>
      </c>
      <c r="D174" s="108" t="s">
        <v>136</v>
      </c>
      <c r="E174" s="117">
        <v>200</v>
      </c>
      <c r="F174" s="244">
        <f>'Приложение 4'!G166</f>
        <v>49146</v>
      </c>
    </row>
    <row r="175" spans="1:6" ht="108.75">
      <c r="A175" s="220" t="s">
        <v>350</v>
      </c>
      <c r="B175" s="136" t="s">
        <v>46</v>
      </c>
      <c r="C175" s="136" t="s">
        <v>52</v>
      </c>
      <c r="D175" s="106" t="s">
        <v>423</v>
      </c>
      <c r="E175" s="118"/>
      <c r="F175" s="241">
        <f>F176</f>
        <v>32159.08</v>
      </c>
    </row>
    <row r="176" spans="1:6" ht="35.25" customHeight="1">
      <c r="A176" s="213" t="s">
        <v>25</v>
      </c>
      <c r="B176" s="137" t="s">
        <v>46</v>
      </c>
      <c r="C176" s="137" t="s">
        <v>52</v>
      </c>
      <c r="D176" s="108" t="s">
        <v>351</v>
      </c>
      <c r="E176" s="117"/>
      <c r="F176" s="244">
        <f>F177</f>
        <v>32159.08</v>
      </c>
    </row>
    <row r="177" spans="1:6" ht="30.75">
      <c r="A177" s="219" t="s">
        <v>161</v>
      </c>
      <c r="B177" s="137" t="s">
        <v>46</v>
      </c>
      <c r="C177" s="137" t="s">
        <v>52</v>
      </c>
      <c r="D177" s="108" t="s">
        <v>351</v>
      </c>
      <c r="E177" s="117">
        <v>200</v>
      </c>
      <c r="F177" s="244">
        <f>'Приложение 4'!G169</f>
        <v>32159.08</v>
      </c>
    </row>
    <row r="178" spans="1:6" ht="15">
      <c r="A178" s="181" t="s">
        <v>494</v>
      </c>
      <c r="B178" s="136" t="s">
        <v>46</v>
      </c>
      <c r="C178" s="136">
        <v>12</v>
      </c>
      <c r="D178" s="108"/>
      <c r="E178" s="117"/>
      <c r="F178" s="241">
        <f>F179</f>
        <v>2724249</v>
      </c>
    </row>
    <row r="179" spans="1:6" ht="46.5">
      <c r="A179" s="139" t="s">
        <v>797</v>
      </c>
      <c r="B179" s="136" t="s">
        <v>46</v>
      </c>
      <c r="C179" s="136">
        <v>12</v>
      </c>
      <c r="D179" s="111" t="s">
        <v>495</v>
      </c>
      <c r="E179" s="117"/>
      <c r="F179" s="241">
        <f>F180</f>
        <v>2724249</v>
      </c>
    </row>
    <row r="180" spans="1:6" ht="93">
      <c r="A180" s="139" t="s">
        <v>798</v>
      </c>
      <c r="B180" s="136" t="s">
        <v>46</v>
      </c>
      <c r="C180" s="136">
        <v>12</v>
      </c>
      <c r="D180" s="111" t="s">
        <v>496</v>
      </c>
      <c r="E180" s="117"/>
      <c r="F180" s="241">
        <f>F181</f>
        <v>2724249</v>
      </c>
    </row>
    <row r="181" spans="1:6" ht="62.25">
      <c r="A181" s="139" t="s">
        <v>520</v>
      </c>
      <c r="B181" s="136" t="s">
        <v>46</v>
      </c>
      <c r="C181" s="136">
        <v>12</v>
      </c>
      <c r="D181" s="111" t="s">
        <v>519</v>
      </c>
      <c r="E181" s="117"/>
      <c r="F181" s="241">
        <f>F182+F184+F186</f>
        <v>2724249</v>
      </c>
    </row>
    <row r="182" spans="1:6" ht="48.75" customHeight="1">
      <c r="A182" s="139" t="s">
        <v>564</v>
      </c>
      <c r="B182" s="136" t="s">
        <v>46</v>
      </c>
      <c r="C182" s="136">
        <v>12</v>
      </c>
      <c r="D182" s="111" t="s">
        <v>522</v>
      </c>
      <c r="E182" s="117"/>
      <c r="F182" s="241">
        <f>F183</f>
        <v>1465974</v>
      </c>
    </row>
    <row r="183" spans="1:6" ht="15">
      <c r="A183" s="138" t="s">
        <v>289</v>
      </c>
      <c r="B183" s="137" t="s">
        <v>46</v>
      </c>
      <c r="C183" s="137">
        <v>12</v>
      </c>
      <c r="D183" s="127" t="s">
        <v>522</v>
      </c>
      <c r="E183" s="117">
        <v>500</v>
      </c>
      <c r="F183" s="244">
        <f>'Приложение 4'!G175</f>
        <v>1465974</v>
      </c>
    </row>
    <row r="184" spans="1:6" ht="51" customHeight="1">
      <c r="A184" s="139" t="s">
        <v>521</v>
      </c>
      <c r="B184" s="136" t="s">
        <v>46</v>
      </c>
      <c r="C184" s="136">
        <v>12</v>
      </c>
      <c r="D184" s="111" t="s">
        <v>523</v>
      </c>
      <c r="E184" s="117"/>
      <c r="F184" s="241">
        <f>F185</f>
        <v>628275</v>
      </c>
    </row>
    <row r="185" spans="1:6" ht="15">
      <c r="A185" s="138" t="s">
        <v>289</v>
      </c>
      <c r="B185" s="137" t="s">
        <v>46</v>
      </c>
      <c r="C185" s="137">
        <v>12</v>
      </c>
      <c r="D185" s="127" t="s">
        <v>523</v>
      </c>
      <c r="E185" s="117">
        <v>500</v>
      </c>
      <c r="F185" s="244">
        <f>'Приложение 4'!G177</f>
        <v>628275</v>
      </c>
    </row>
    <row r="186" spans="1:6" ht="48" customHeight="1">
      <c r="A186" s="342" t="s">
        <v>757</v>
      </c>
      <c r="B186" s="343" t="s">
        <v>46</v>
      </c>
      <c r="C186" s="343">
        <v>12</v>
      </c>
      <c r="D186" s="304" t="s">
        <v>758</v>
      </c>
      <c r="E186" s="309"/>
      <c r="F186" s="241">
        <f>F187</f>
        <v>630000</v>
      </c>
    </row>
    <row r="187" spans="1:6" ht="15">
      <c r="A187" s="338" t="s">
        <v>289</v>
      </c>
      <c r="B187" s="344" t="s">
        <v>46</v>
      </c>
      <c r="C187" s="344">
        <v>12</v>
      </c>
      <c r="D187" s="276" t="s">
        <v>758</v>
      </c>
      <c r="E187" s="309">
        <v>500</v>
      </c>
      <c r="F187" s="244">
        <f>'Приложение 4'!G179</f>
        <v>630000</v>
      </c>
    </row>
    <row r="188" spans="1:6" ht="15">
      <c r="A188" s="212" t="s">
        <v>452</v>
      </c>
      <c r="B188" s="129" t="s">
        <v>453</v>
      </c>
      <c r="C188" s="99"/>
      <c r="D188" s="108"/>
      <c r="E188" s="117"/>
      <c r="F188" s="241">
        <f>F189</f>
        <v>9793474.58</v>
      </c>
    </row>
    <row r="189" spans="1:6" ht="15">
      <c r="A189" s="212" t="s">
        <v>454</v>
      </c>
      <c r="B189" s="129" t="s">
        <v>453</v>
      </c>
      <c r="C189" s="141" t="s">
        <v>44</v>
      </c>
      <c r="D189" s="108"/>
      <c r="E189" s="117"/>
      <c r="F189" s="241">
        <f>F221+F235+F190</f>
        <v>9793474.58</v>
      </c>
    </row>
    <row r="190" spans="1:6" ht="30.75">
      <c r="A190" s="139" t="s">
        <v>799</v>
      </c>
      <c r="B190" s="129" t="s">
        <v>453</v>
      </c>
      <c r="C190" s="141" t="s">
        <v>44</v>
      </c>
      <c r="D190" s="111" t="s">
        <v>655</v>
      </c>
      <c r="E190" s="117"/>
      <c r="F190" s="241">
        <f>F191</f>
        <v>816941</v>
      </c>
    </row>
    <row r="191" spans="1:6" ht="68.25" customHeight="1">
      <c r="A191" s="139" t="s">
        <v>652</v>
      </c>
      <c r="B191" s="129" t="s">
        <v>453</v>
      </c>
      <c r="C191" s="141" t="s">
        <v>44</v>
      </c>
      <c r="D191" s="111" t="s">
        <v>656</v>
      </c>
      <c r="E191" s="117"/>
      <c r="F191" s="244">
        <f>F192</f>
        <v>816941</v>
      </c>
    </row>
    <row r="192" spans="1:6" ht="30.75">
      <c r="A192" s="139" t="s">
        <v>653</v>
      </c>
      <c r="B192" s="129" t="s">
        <v>453</v>
      </c>
      <c r="C192" s="141" t="s">
        <v>44</v>
      </c>
      <c r="D192" s="111" t="s">
        <v>657</v>
      </c>
      <c r="E192" s="117"/>
      <c r="F192" s="244">
        <f>F193+F195+F208</f>
        <v>816941</v>
      </c>
    </row>
    <row r="193" spans="1:6" ht="30.75">
      <c r="A193" s="250" t="s">
        <v>654</v>
      </c>
      <c r="B193" s="129" t="s">
        <v>453</v>
      </c>
      <c r="C193" s="141" t="s">
        <v>44</v>
      </c>
      <c r="D193" s="111" t="s">
        <v>658</v>
      </c>
      <c r="E193" s="117"/>
      <c r="F193" s="244">
        <f>F194</f>
        <v>100000</v>
      </c>
    </row>
    <row r="194" spans="1:6" ht="30.75">
      <c r="A194" s="138" t="s">
        <v>161</v>
      </c>
      <c r="B194" s="130" t="s">
        <v>453</v>
      </c>
      <c r="C194" s="140" t="s">
        <v>44</v>
      </c>
      <c r="D194" s="127" t="s">
        <v>658</v>
      </c>
      <c r="E194" s="117">
        <v>200</v>
      </c>
      <c r="F194" s="244">
        <f>'Приложение 4'!G186</f>
        <v>100000</v>
      </c>
    </row>
    <row r="195" spans="1:6" ht="30.75">
      <c r="A195" s="329" t="s">
        <v>665</v>
      </c>
      <c r="B195" s="302" t="s">
        <v>453</v>
      </c>
      <c r="C195" s="303" t="s">
        <v>44</v>
      </c>
      <c r="D195" s="304" t="s">
        <v>734</v>
      </c>
      <c r="E195" s="280"/>
      <c r="F195" s="241">
        <f>F196+F198+F200+F202+F204+F206</f>
        <v>430165</v>
      </c>
    </row>
    <row r="196" spans="1:6" ht="30.75">
      <c r="A196" s="329" t="s">
        <v>722</v>
      </c>
      <c r="B196" s="302" t="s">
        <v>453</v>
      </c>
      <c r="C196" s="303" t="s">
        <v>44</v>
      </c>
      <c r="D196" s="304" t="s">
        <v>735</v>
      </c>
      <c r="E196" s="280"/>
      <c r="F196" s="241">
        <f>F197</f>
        <v>72595</v>
      </c>
    </row>
    <row r="197" spans="1:6" ht="30.75">
      <c r="A197" s="270" t="s">
        <v>161</v>
      </c>
      <c r="B197" s="274" t="s">
        <v>453</v>
      </c>
      <c r="C197" s="280" t="s">
        <v>44</v>
      </c>
      <c r="D197" s="276" t="s">
        <v>735</v>
      </c>
      <c r="E197" s="280" t="s">
        <v>172</v>
      </c>
      <c r="F197" s="244">
        <f>'Приложение 4'!G189</f>
        <v>72595</v>
      </c>
    </row>
    <row r="198" spans="1:6" ht="30.75">
      <c r="A198" s="329" t="s">
        <v>723</v>
      </c>
      <c r="B198" s="302" t="s">
        <v>453</v>
      </c>
      <c r="C198" s="303" t="s">
        <v>44</v>
      </c>
      <c r="D198" s="304" t="s">
        <v>736</v>
      </c>
      <c r="E198" s="280"/>
      <c r="F198" s="241">
        <f>F199</f>
        <v>78715</v>
      </c>
    </row>
    <row r="199" spans="1:6" ht="30.75">
      <c r="A199" s="270" t="s">
        <v>161</v>
      </c>
      <c r="B199" s="274" t="s">
        <v>453</v>
      </c>
      <c r="C199" s="280" t="s">
        <v>44</v>
      </c>
      <c r="D199" s="276" t="s">
        <v>736</v>
      </c>
      <c r="E199" s="280" t="s">
        <v>172</v>
      </c>
      <c r="F199" s="244">
        <f>'Приложение 4'!G191</f>
        <v>78715</v>
      </c>
    </row>
    <row r="200" spans="1:6" ht="30.75">
      <c r="A200" s="329" t="s">
        <v>724</v>
      </c>
      <c r="B200" s="302" t="s">
        <v>453</v>
      </c>
      <c r="C200" s="303" t="s">
        <v>44</v>
      </c>
      <c r="D200" s="304" t="s">
        <v>737</v>
      </c>
      <c r="E200" s="280"/>
      <c r="F200" s="241">
        <f>F201</f>
        <v>58991</v>
      </c>
    </row>
    <row r="201" spans="1:6" ht="30.75">
      <c r="A201" s="270" t="s">
        <v>161</v>
      </c>
      <c r="B201" s="274" t="s">
        <v>453</v>
      </c>
      <c r="C201" s="280" t="s">
        <v>44</v>
      </c>
      <c r="D201" s="276" t="s">
        <v>737</v>
      </c>
      <c r="E201" s="280" t="s">
        <v>172</v>
      </c>
      <c r="F201" s="244">
        <f>'Приложение 4'!G193</f>
        <v>58991</v>
      </c>
    </row>
    <row r="202" spans="1:6" ht="30.75">
      <c r="A202" s="329" t="s">
        <v>725</v>
      </c>
      <c r="B202" s="302" t="s">
        <v>453</v>
      </c>
      <c r="C202" s="303" t="s">
        <v>44</v>
      </c>
      <c r="D202" s="304" t="s">
        <v>738</v>
      </c>
      <c r="E202" s="280"/>
      <c r="F202" s="241">
        <f>F203</f>
        <v>56305</v>
      </c>
    </row>
    <row r="203" spans="1:6" ht="30.75">
      <c r="A203" s="270" t="s">
        <v>161</v>
      </c>
      <c r="B203" s="274" t="s">
        <v>453</v>
      </c>
      <c r="C203" s="280" t="s">
        <v>44</v>
      </c>
      <c r="D203" s="276" t="s">
        <v>738</v>
      </c>
      <c r="E203" s="280" t="s">
        <v>172</v>
      </c>
      <c r="F203" s="244">
        <f>'Приложение 4'!G195</f>
        <v>56305</v>
      </c>
    </row>
    <row r="204" spans="1:6" ht="30.75">
      <c r="A204" s="329" t="s">
        <v>726</v>
      </c>
      <c r="B204" s="302" t="s">
        <v>453</v>
      </c>
      <c r="C204" s="303" t="s">
        <v>44</v>
      </c>
      <c r="D204" s="304" t="s">
        <v>739</v>
      </c>
      <c r="E204" s="303"/>
      <c r="F204" s="241">
        <f>F205</f>
        <v>63674</v>
      </c>
    </row>
    <row r="205" spans="1:6" ht="30.75">
      <c r="A205" s="270" t="s">
        <v>161</v>
      </c>
      <c r="B205" s="274" t="s">
        <v>453</v>
      </c>
      <c r="C205" s="280" t="s">
        <v>44</v>
      </c>
      <c r="D205" s="276" t="s">
        <v>739</v>
      </c>
      <c r="E205" s="280" t="s">
        <v>172</v>
      </c>
      <c r="F205" s="244">
        <f>'Приложение 4'!G197</f>
        <v>63674</v>
      </c>
    </row>
    <row r="206" spans="1:6" ht="30.75">
      <c r="A206" s="329" t="s">
        <v>727</v>
      </c>
      <c r="B206" s="302" t="s">
        <v>453</v>
      </c>
      <c r="C206" s="303" t="s">
        <v>44</v>
      </c>
      <c r="D206" s="304" t="s">
        <v>740</v>
      </c>
      <c r="E206" s="303"/>
      <c r="F206" s="241">
        <f>F207</f>
        <v>99885</v>
      </c>
    </row>
    <row r="207" spans="1:6" ht="30.75">
      <c r="A207" s="270" t="s">
        <v>161</v>
      </c>
      <c r="B207" s="274" t="s">
        <v>453</v>
      </c>
      <c r="C207" s="280" t="s">
        <v>44</v>
      </c>
      <c r="D207" s="276" t="s">
        <v>740</v>
      </c>
      <c r="E207" s="280" t="s">
        <v>172</v>
      </c>
      <c r="F207" s="244">
        <f>'Приложение 4'!G199</f>
        <v>99885</v>
      </c>
    </row>
    <row r="208" spans="1:6" ht="30.75">
      <c r="A208" s="327" t="s">
        <v>544</v>
      </c>
      <c r="B208" s="302" t="s">
        <v>453</v>
      </c>
      <c r="C208" s="303" t="s">
        <v>44</v>
      </c>
      <c r="D208" s="304" t="s">
        <v>741</v>
      </c>
      <c r="E208" s="303"/>
      <c r="F208" s="241">
        <f>F209+F211+F213+F215+F217+F219</f>
        <v>286776</v>
      </c>
    </row>
    <row r="209" spans="1:6" ht="30.75">
      <c r="A209" s="327" t="s">
        <v>728</v>
      </c>
      <c r="B209" s="302" t="s">
        <v>453</v>
      </c>
      <c r="C209" s="303" t="s">
        <v>44</v>
      </c>
      <c r="D209" s="304" t="s">
        <v>742</v>
      </c>
      <c r="E209" s="303"/>
      <c r="F209" s="241">
        <f>F210</f>
        <v>48396</v>
      </c>
    </row>
    <row r="210" spans="1:6" ht="30.75">
      <c r="A210" s="270" t="s">
        <v>161</v>
      </c>
      <c r="B210" s="274" t="s">
        <v>453</v>
      </c>
      <c r="C210" s="280" t="s">
        <v>44</v>
      </c>
      <c r="D210" s="276" t="s">
        <v>742</v>
      </c>
      <c r="E210" s="280" t="s">
        <v>172</v>
      </c>
      <c r="F210" s="244">
        <f>'Приложение 4'!G202</f>
        <v>48396</v>
      </c>
    </row>
    <row r="211" spans="1:6" ht="30.75">
      <c r="A211" s="327" t="s">
        <v>729</v>
      </c>
      <c r="B211" s="302" t="s">
        <v>453</v>
      </c>
      <c r="C211" s="303" t="s">
        <v>44</v>
      </c>
      <c r="D211" s="304" t="s">
        <v>743</v>
      </c>
      <c r="E211" s="303"/>
      <c r="F211" s="241">
        <f>F212</f>
        <v>52476</v>
      </c>
    </row>
    <row r="212" spans="1:6" ht="30.75">
      <c r="A212" s="270" t="s">
        <v>161</v>
      </c>
      <c r="B212" s="274" t="s">
        <v>453</v>
      </c>
      <c r="C212" s="280" t="s">
        <v>44</v>
      </c>
      <c r="D212" s="276" t="s">
        <v>743</v>
      </c>
      <c r="E212" s="280" t="s">
        <v>172</v>
      </c>
      <c r="F212" s="244">
        <f>'Приложение 4'!G204</f>
        <v>52476</v>
      </c>
    </row>
    <row r="213" spans="1:6" ht="30.75">
      <c r="A213" s="327" t="s">
        <v>730</v>
      </c>
      <c r="B213" s="302" t="s">
        <v>453</v>
      </c>
      <c r="C213" s="303" t="s">
        <v>44</v>
      </c>
      <c r="D213" s="304" t="s">
        <v>744</v>
      </c>
      <c r="E213" s="303"/>
      <c r="F213" s="241">
        <f>F214</f>
        <v>39327</v>
      </c>
    </row>
    <row r="214" spans="1:6" ht="30.75">
      <c r="A214" s="270" t="s">
        <v>161</v>
      </c>
      <c r="B214" s="274" t="s">
        <v>453</v>
      </c>
      <c r="C214" s="280" t="s">
        <v>44</v>
      </c>
      <c r="D214" s="276" t="s">
        <v>744</v>
      </c>
      <c r="E214" s="280" t="s">
        <v>172</v>
      </c>
      <c r="F214" s="244">
        <f>'Приложение 4'!G206</f>
        <v>39327</v>
      </c>
    </row>
    <row r="215" spans="1:6" ht="30.75">
      <c r="A215" s="327" t="s">
        <v>731</v>
      </c>
      <c r="B215" s="302" t="s">
        <v>453</v>
      </c>
      <c r="C215" s="303" t="s">
        <v>44</v>
      </c>
      <c r="D215" s="304" t="s">
        <v>745</v>
      </c>
      <c r="E215" s="303"/>
      <c r="F215" s="241">
        <f>F216</f>
        <v>37537</v>
      </c>
    </row>
    <row r="216" spans="1:6" ht="30.75">
      <c r="A216" s="270" t="s">
        <v>161</v>
      </c>
      <c r="B216" s="274" t="s">
        <v>453</v>
      </c>
      <c r="C216" s="280" t="s">
        <v>44</v>
      </c>
      <c r="D216" s="276" t="s">
        <v>745</v>
      </c>
      <c r="E216" s="280" t="s">
        <v>172</v>
      </c>
      <c r="F216" s="244">
        <f>'Приложение 4'!G208</f>
        <v>37537</v>
      </c>
    </row>
    <row r="217" spans="1:6" ht="30.75">
      <c r="A217" s="327" t="s">
        <v>732</v>
      </c>
      <c r="B217" s="302" t="s">
        <v>453</v>
      </c>
      <c r="C217" s="303" t="s">
        <v>44</v>
      </c>
      <c r="D217" s="304" t="s">
        <v>746</v>
      </c>
      <c r="E217" s="303"/>
      <c r="F217" s="241">
        <f>F218</f>
        <v>42449</v>
      </c>
    </row>
    <row r="218" spans="1:6" ht="30.75">
      <c r="A218" s="270" t="s">
        <v>161</v>
      </c>
      <c r="B218" s="274" t="s">
        <v>453</v>
      </c>
      <c r="C218" s="280" t="s">
        <v>44</v>
      </c>
      <c r="D218" s="276" t="s">
        <v>746</v>
      </c>
      <c r="E218" s="280" t="s">
        <v>172</v>
      </c>
      <c r="F218" s="244">
        <f>'Приложение 4'!G210</f>
        <v>42449</v>
      </c>
    </row>
    <row r="219" spans="1:6" ht="30.75">
      <c r="A219" s="327" t="s">
        <v>733</v>
      </c>
      <c r="B219" s="302" t="s">
        <v>453</v>
      </c>
      <c r="C219" s="303" t="s">
        <v>44</v>
      </c>
      <c r="D219" s="304" t="s">
        <v>747</v>
      </c>
      <c r="E219" s="303"/>
      <c r="F219" s="241">
        <f>F220</f>
        <v>66591</v>
      </c>
    </row>
    <row r="220" spans="1:6" ht="30.75">
      <c r="A220" s="270" t="s">
        <v>161</v>
      </c>
      <c r="B220" s="274" t="s">
        <v>453</v>
      </c>
      <c r="C220" s="280" t="s">
        <v>44</v>
      </c>
      <c r="D220" s="276" t="s">
        <v>747</v>
      </c>
      <c r="E220" s="280" t="s">
        <v>172</v>
      </c>
      <c r="F220" s="244">
        <f>'Приложение 4'!G212</f>
        <v>66591</v>
      </c>
    </row>
    <row r="221" spans="1:6" ht="46.5">
      <c r="A221" s="139" t="s">
        <v>797</v>
      </c>
      <c r="B221" s="129" t="s">
        <v>453</v>
      </c>
      <c r="C221" s="141" t="s">
        <v>44</v>
      </c>
      <c r="D221" s="111" t="s">
        <v>495</v>
      </c>
      <c r="E221" s="110"/>
      <c r="F221" s="241">
        <f>F222+F231</f>
        <v>8665094.92</v>
      </c>
    </row>
    <row r="222" spans="1:6" ht="93">
      <c r="A222" s="139" t="s">
        <v>798</v>
      </c>
      <c r="B222" s="129" t="s">
        <v>453</v>
      </c>
      <c r="C222" s="141" t="s">
        <v>44</v>
      </c>
      <c r="D222" s="111" t="s">
        <v>496</v>
      </c>
      <c r="E222" s="117"/>
      <c r="F222" s="244">
        <f>F223</f>
        <v>7665094.92</v>
      </c>
    </row>
    <row r="223" spans="1:6" ht="46.5">
      <c r="A223" s="139" t="s">
        <v>575</v>
      </c>
      <c r="B223" s="129" t="s">
        <v>453</v>
      </c>
      <c r="C223" s="141" t="s">
        <v>44</v>
      </c>
      <c r="D223" s="111" t="s">
        <v>576</v>
      </c>
      <c r="E223" s="117"/>
      <c r="F223" s="241">
        <f>F228+F224+F226</f>
        <v>7665094.92</v>
      </c>
    </row>
    <row r="224" spans="1:6" ht="30.75">
      <c r="A224" s="327" t="s">
        <v>748</v>
      </c>
      <c r="B224" s="302" t="s">
        <v>453</v>
      </c>
      <c r="C224" s="303" t="s">
        <v>44</v>
      </c>
      <c r="D224" s="304" t="s">
        <v>749</v>
      </c>
      <c r="E224" s="309"/>
      <c r="F224" s="241">
        <f>F225</f>
        <v>4944416</v>
      </c>
    </row>
    <row r="225" spans="1:6" ht="30.75">
      <c r="A225" s="332" t="s">
        <v>493</v>
      </c>
      <c r="B225" s="274" t="s">
        <v>453</v>
      </c>
      <c r="C225" s="280" t="s">
        <v>44</v>
      </c>
      <c r="D225" s="276" t="s">
        <v>749</v>
      </c>
      <c r="E225" s="309">
        <v>400</v>
      </c>
      <c r="F225" s="244">
        <f>'Приложение 4'!G217</f>
        <v>4944416</v>
      </c>
    </row>
    <row r="226" spans="1:6" ht="46.5">
      <c r="A226" s="327" t="s">
        <v>750</v>
      </c>
      <c r="B226" s="302" t="s">
        <v>453</v>
      </c>
      <c r="C226" s="303" t="s">
        <v>44</v>
      </c>
      <c r="D226" s="304" t="s">
        <v>751</v>
      </c>
      <c r="E226" s="309"/>
      <c r="F226" s="241">
        <f>F227</f>
        <v>710231.69</v>
      </c>
    </row>
    <row r="227" spans="1:6" ht="30.75">
      <c r="A227" s="332" t="s">
        <v>493</v>
      </c>
      <c r="B227" s="274" t="s">
        <v>453</v>
      </c>
      <c r="C227" s="280" t="s">
        <v>44</v>
      </c>
      <c r="D227" s="276" t="s">
        <v>751</v>
      </c>
      <c r="E227" s="309">
        <v>400</v>
      </c>
      <c r="F227" s="244">
        <f>'Приложение 4'!G219</f>
        <v>710231.69</v>
      </c>
    </row>
    <row r="228" spans="1:6" ht="30.75">
      <c r="A228" s="327" t="s">
        <v>573</v>
      </c>
      <c r="B228" s="302" t="s">
        <v>453</v>
      </c>
      <c r="C228" s="303" t="s">
        <v>44</v>
      </c>
      <c r="D228" s="273" t="s">
        <v>574</v>
      </c>
      <c r="E228" s="309"/>
      <c r="F228" s="241">
        <f>F229+F230</f>
        <v>2010447.23</v>
      </c>
    </row>
    <row r="229" spans="1:6" ht="30.75">
      <c r="A229" s="138" t="s">
        <v>161</v>
      </c>
      <c r="B229" s="130" t="s">
        <v>453</v>
      </c>
      <c r="C229" s="140" t="s">
        <v>44</v>
      </c>
      <c r="D229" s="108" t="s">
        <v>574</v>
      </c>
      <c r="E229" s="117">
        <v>200</v>
      </c>
      <c r="F229" s="244">
        <f>'Приложение 4'!G221</f>
        <v>266212.23</v>
      </c>
    </row>
    <row r="230" spans="1:6" ht="30.75">
      <c r="A230" s="115" t="s">
        <v>493</v>
      </c>
      <c r="B230" s="130" t="s">
        <v>453</v>
      </c>
      <c r="C230" s="140" t="s">
        <v>44</v>
      </c>
      <c r="D230" s="108" t="s">
        <v>574</v>
      </c>
      <c r="E230" s="117">
        <v>400</v>
      </c>
      <c r="F230" s="244">
        <f>'Приложение 4'!G222</f>
        <v>1744235</v>
      </c>
    </row>
    <row r="231" spans="1:6" ht="78">
      <c r="A231" s="300" t="s">
        <v>800</v>
      </c>
      <c r="B231" s="130" t="s">
        <v>453</v>
      </c>
      <c r="C231" s="140" t="s">
        <v>44</v>
      </c>
      <c r="D231" s="304" t="s">
        <v>571</v>
      </c>
      <c r="E231" s="117"/>
      <c r="F231" s="241">
        <f>F232</f>
        <v>1000000</v>
      </c>
    </row>
    <row r="232" spans="1:6" ht="186.75">
      <c r="A232" s="306" t="s">
        <v>626</v>
      </c>
      <c r="B232" s="130" t="s">
        <v>453</v>
      </c>
      <c r="C232" s="140" t="s">
        <v>44</v>
      </c>
      <c r="D232" s="304" t="s">
        <v>627</v>
      </c>
      <c r="E232" s="117"/>
      <c r="F232" s="244">
        <f>F233</f>
        <v>1000000</v>
      </c>
    </row>
    <row r="233" spans="1:6" ht="15">
      <c r="A233" s="307" t="s">
        <v>628</v>
      </c>
      <c r="B233" s="130" t="s">
        <v>453</v>
      </c>
      <c r="C233" s="140" t="s">
        <v>44</v>
      </c>
      <c r="D233" s="272" t="s">
        <v>629</v>
      </c>
      <c r="E233" s="117"/>
      <c r="F233" s="244">
        <f>F234</f>
        <v>1000000</v>
      </c>
    </row>
    <row r="234" spans="1:6" ht="15">
      <c r="A234" s="270" t="s">
        <v>269</v>
      </c>
      <c r="B234" s="130" t="s">
        <v>453</v>
      </c>
      <c r="C234" s="140" t="s">
        <v>44</v>
      </c>
      <c r="D234" s="272" t="s">
        <v>629</v>
      </c>
      <c r="E234" s="117">
        <v>800</v>
      </c>
      <c r="F234" s="244">
        <f>'Приложение 4'!G226</f>
        <v>1000000</v>
      </c>
    </row>
    <row r="235" spans="1:6" s="277" customFormat="1" ht="33.75" customHeight="1">
      <c r="A235" s="273" t="s">
        <v>143</v>
      </c>
      <c r="B235" s="274" t="s">
        <v>453</v>
      </c>
      <c r="C235" s="274" t="s">
        <v>44</v>
      </c>
      <c r="D235" s="275" t="s">
        <v>183</v>
      </c>
      <c r="E235" s="276"/>
      <c r="F235" s="265">
        <f>F236</f>
        <v>311438.66</v>
      </c>
    </row>
    <row r="236" spans="1:6" s="277" customFormat="1" ht="33.75" customHeight="1">
      <c r="A236" s="278" t="s">
        <v>6</v>
      </c>
      <c r="B236" s="274" t="s">
        <v>453</v>
      </c>
      <c r="C236" s="274" t="s">
        <v>44</v>
      </c>
      <c r="D236" s="275" t="s">
        <v>183</v>
      </c>
      <c r="E236" s="276"/>
      <c r="F236" s="265">
        <f>F237</f>
        <v>311438.66</v>
      </c>
    </row>
    <row r="237" spans="1:6" s="277" customFormat="1" ht="33.75" customHeight="1">
      <c r="A237" s="279" t="s">
        <v>6</v>
      </c>
      <c r="B237" s="274" t="s">
        <v>453</v>
      </c>
      <c r="C237" s="274" t="s">
        <v>44</v>
      </c>
      <c r="D237" s="275" t="s">
        <v>183</v>
      </c>
      <c r="E237" s="272"/>
      <c r="F237" s="265">
        <f>F238</f>
        <v>311438.66</v>
      </c>
    </row>
    <row r="238" spans="1:6" s="277" customFormat="1" ht="33.75" customHeight="1">
      <c r="A238" s="270" t="s">
        <v>161</v>
      </c>
      <c r="B238" s="274" t="s">
        <v>453</v>
      </c>
      <c r="C238" s="280" t="s">
        <v>44</v>
      </c>
      <c r="D238" s="275" t="s">
        <v>183</v>
      </c>
      <c r="E238" s="280" t="s">
        <v>172</v>
      </c>
      <c r="F238" s="265">
        <f>'Приложение 4'!G230</f>
        <v>311438.66</v>
      </c>
    </row>
    <row r="239" spans="1:6" ht="15">
      <c r="A239" s="212" t="s">
        <v>142</v>
      </c>
      <c r="B239" s="129" t="s">
        <v>50</v>
      </c>
      <c r="C239" s="141"/>
      <c r="D239" s="133"/>
      <c r="E239" s="154"/>
      <c r="F239" s="241">
        <f>F240+F248+F300+F322+F291</f>
        <v>292465398.37</v>
      </c>
    </row>
    <row r="240" spans="1:6" ht="15">
      <c r="A240" s="212" t="s">
        <v>30</v>
      </c>
      <c r="B240" s="102" t="s">
        <v>50</v>
      </c>
      <c r="C240" s="141" t="s">
        <v>43</v>
      </c>
      <c r="D240" s="133"/>
      <c r="E240" s="154"/>
      <c r="F240" s="241">
        <f>F241</f>
        <v>13552903.079999998</v>
      </c>
    </row>
    <row r="241" spans="1:6" ht="30.75">
      <c r="A241" s="119" t="s">
        <v>801</v>
      </c>
      <c r="B241" s="102" t="s">
        <v>50</v>
      </c>
      <c r="C241" s="141" t="s">
        <v>43</v>
      </c>
      <c r="D241" s="133" t="s">
        <v>378</v>
      </c>
      <c r="E241" s="154"/>
      <c r="F241" s="241">
        <f>F242</f>
        <v>13552903.079999998</v>
      </c>
    </row>
    <row r="242" spans="1:6" ht="62.25">
      <c r="A242" s="119" t="s">
        <v>802</v>
      </c>
      <c r="B242" s="102" t="s">
        <v>50</v>
      </c>
      <c r="C242" s="141" t="s">
        <v>43</v>
      </c>
      <c r="D242" s="133" t="s">
        <v>386</v>
      </c>
      <c r="E242" s="154"/>
      <c r="F242" s="241">
        <f>F243</f>
        <v>13552903.079999998</v>
      </c>
    </row>
    <row r="243" spans="1:6" ht="30.75">
      <c r="A243" s="215" t="s">
        <v>240</v>
      </c>
      <c r="B243" s="102" t="s">
        <v>50</v>
      </c>
      <c r="C243" s="141" t="s">
        <v>43</v>
      </c>
      <c r="D243" s="106" t="s">
        <v>424</v>
      </c>
      <c r="E243" s="154"/>
      <c r="F243" s="241">
        <f>F244+F246</f>
        <v>13552903.079999998</v>
      </c>
    </row>
    <row r="244" spans="1:6" ht="108.75">
      <c r="A244" s="180" t="s">
        <v>220</v>
      </c>
      <c r="B244" s="102" t="s">
        <v>50</v>
      </c>
      <c r="C244" s="141" t="s">
        <v>43</v>
      </c>
      <c r="D244" s="119" t="s">
        <v>241</v>
      </c>
      <c r="E244" s="154"/>
      <c r="F244" s="241">
        <f>F245</f>
        <v>6557185.02</v>
      </c>
    </row>
    <row r="245" spans="1:6" ht="30.75">
      <c r="A245" s="213" t="s">
        <v>55</v>
      </c>
      <c r="B245" s="99" t="s">
        <v>50</v>
      </c>
      <c r="C245" s="140" t="s">
        <v>43</v>
      </c>
      <c r="D245" s="121" t="s">
        <v>241</v>
      </c>
      <c r="E245" s="140">
        <v>600</v>
      </c>
      <c r="F245" s="244">
        <f>'Приложение 4'!G360</f>
        <v>6557185.02</v>
      </c>
    </row>
    <row r="246" spans="1:6" ht="30.75">
      <c r="A246" s="212" t="s">
        <v>168</v>
      </c>
      <c r="B246" s="102" t="s">
        <v>50</v>
      </c>
      <c r="C246" s="141" t="s">
        <v>43</v>
      </c>
      <c r="D246" s="160" t="s">
        <v>242</v>
      </c>
      <c r="E246" s="154"/>
      <c r="F246" s="241">
        <f>F247</f>
        <v>6995718.06</v>
      </c>
    </row>
    <row r="247" spans="1:6" ht="30.75">
      <c r="A247" s="213" t="s">
        <v>55</v>
      </c>
      <c r="B247" s="99" t="s">
        <v>50</v>
      </c>
      <c r="C247" s="140" t="s">
        <v>43</v>
      </c>
      <c r="D247" s="156" t="s">
        <v>242</v>
      </c>
      <c r="E247" s="140">
        <v>600</v>
      </c>
      <c r="F247" s="244">
        <f>'Приложение 4'!G362</f>
        <v>6995718.06</v>
      </c>
    </row>
    <row r="248" spans="1:6" ht="15">
      <c r="A248" s="212" t="s">
        <v>268</v>
      </c>
      <c r="B248" s="102" t="s">
        <v>50</v>
      </c>
      <c r="C248" s="141" t="s">
        <v>44</v>
      </c>
      <c r="D248" s="154"/>
      <c r="E248" s="154"/>
      <c r="F248" s="241">
        <f>F249+F287</f>
        <v>264628823.32</v>
      </c>
    </row>
    <row r="249" spans="1:6" ht="30.75">
      <c r="A249" s="119" t="s">
        <v>801</v>
      </c>
      <c r="B249" s="102" t="s">
        <v>50</v>
      </c>
      <c r="C249" s="141" t="s">
        <v>44</v>
      </c>
      <c r="D249" s="133" t="s">
        <v>378</v>
      </c>
      <c r="E249" s="154"/>
      <c r="F249" s="241">
        <f>F250</f>
        <v>264529460.35999998</v>
      </c>
    </row>
    <row r="250" spans="1:6" ht="62.25">
      <c r="A250" s="119" t="s">
        <v>802</v>
      </c>
      <c r="B250" s="102" t="s">
        <v>50</v>
      </c>
      <c r="C250" s="141" t="s">
        <v>44</v>
      </c>
      <c r="D250" s="133" t="s">
        <v>386</v>
      </c>
      <c r="E250" s="154"/>
      <c r="F250" s="241">
        <f>F251+F260+F269+F274+F282+F279</f>
        <v>264529460.35999998</v>
      </c>
    </row>
    <row r="251" spans="1:6" ht="15">
      <c r="A251" s="215" t="s">
        <v>243</v>
      </c>
      <c r="B251" s="102" t="s">
        <v>50</v>
      </c>
      <c r="C251" s="141" t="s">
        <v>44</v>
      </c>
      <c r="D251" s="160" t="s">
        <v>425</v>
      </c>
      <c r="E251" s="154"/>
      <c r="F251" s="241">
        <f>F252+F256+F258+F254</f>
        <v>250553229.42</v>
      </c>
    </row>
    <row r="252" spans="1:6" ht="108.75">
      <c r="A252" s="180" t="s">
        <v>160</v>
      </c>
      <c r="B252" s="102" t="s">
        <v>50</v>
      </c>
      <c r="C252" s="141" t="s">
        <v>44</v>
      </c>
      <c r="D252" s="119" t="s">
        <v>244</v>
      </c>
      <c r="E252" s="154"/>
      <c r="F252" s="241">
        <f>F253</f>
        <v>199188236.63</v>
      </c>
    </row>
    <row r="253" spans="1:6" ht="30.75">
      <c r="A253" s="213" t="s">
        <v>55</v>
      </c>
      <c r="B253" s="99" t="s">
        <v>50</v>
      </c>
      <c r="C253" s="140" t="s">
        <v>44</v>
      </c>
      <c r="D253" s="121" t="s">
        <v>244</v>
      </c>
      <c r="E253" s="140">
        <v>600</v>
      </c>
      <c r="F253" s="244">
        <f>'Приложение 4'!G368</f>
        <v>199188236.63</v>
      </c>
    </row>
    <row r="254" spans="1:6" ht="46.5">
      <c r="A254" s="101" t="s">
        <v>648</v>
      </c>
      <c r="B254" s="317" t="s">
        <v>50</v>
      </c>
      <c r="C254" s="317" t="s">
        <v>44</v>
      </c>
      <c r="D254" s="106" t="s">
        <v>649</v>
      </c>
      <c r="E254" s="113"/>
      <c r="F254" s="241">
        <f>F255</f>
        <v>13378055.88</v>
      </c>
    </row>
    <row r="255" spans="1:6" ht="30.75">
      <c r="A255" s="109" t="s">
        <v>55</v>
      </c>
      <c r="B255" s="99" t="s">
        <v>50</v>
      </c>
      <c r="C255" s="99" t="s">
        <v>44</v>
      </c>
      <c r="D255" s="108" t="s">
        <v>649</v>
      </c>
      <c r="E255" s="110">
        <v>600</v>
      </c>
      <c r="F255" s="244">
        <f>'Приложение 4'!G370</f>
        <v>13378055.88</v>
      </c>
    </row>
    <row r="256" spans="1:6" ht="30.75">
      <c r="A256" s="212" t="s">
        <v>168</v>
      </c>
      <c r="B256" s="102" t="s">
        <v>50</v>
      </c>
      <c r="C256" s="141" t="s">
        <v>44</v>
      </c>
      <c r="D256" s="160" t="s">
        <v>245</v>
      </c>
      <c r="E256" s="154"/>
      <c r="F256" s="241">
        <f>F257</f>
        <v>37865516.91</v>
      </c>
    </row>
    <row r="257" spans="1:6" ht="30.75">
      <c r="A257" s="213" t="s">
        <v>55</v>
      </c>
      <c r="B257" s="99" t="s">
        <v>50</v>
      </c>
      <c r="C257" s="140" t="s">
        <v>44</v>
      </c>
      <c r="D257" s="156" t="s">
        <v>245</v>
      </c>
      <c r="E257" s="140">
        <v>600</v>
      </c>
      <c r="F257" s="244">
        <f>'Приложение 4'!G372</f>
        <v>37865516.91</v>
      </c>
    </row>
    <row r="258" spans="1:6" ht="30.75">
      <c r="A258" s="212" t="s">
        <v>533</v>
      </c>
      <c r="B258" s="234" t="s">
        <v>50</v>
      </c>
      <c r="C258" s="234" t="s">
        <v>44</v>
      </c>
      <c r="D258" s="103" t="s">
        <v>532</v>
      </c>
      <c r="E258" s="118"/>
      <c r="F258" s="241">
        <f>F259</f>
        <v>121420</v>
      </c>
    </row>
    <row r="259" spans="1:6" ht="30.75">
      <c r="A259" s="213" t="s">
        <v>55</v>
      </c>
      <c r="B259" s="99" t="s">
        <v>50</v>
      </c>
      <c r="C259" s="99" t="s">
        <v>44</v>
      </c>
      <c r="D259" s="100" t="s">
        <v>532</v>
      </c>
      <c r="E259" s="110">
        <v>600</v>
      </c>
      <c r="F259" s="244">
        <f>'Приложение 4'!G374</f>
        <v>121420</v>
      </c>
    </row>
    <row r="260" spans="1:6" ht="30.75">
      <c r="A260" s="215" t="s">
        <v>248</v>
      </c>
      <c r="B260" s="102" t="s">
        <v>50</v>
      </c>
      <c r="C260" s="141" t="s">
        <v>44</v>
      </c>
      <c r="D260" s="119" t="s">
        <v>426</v>
      </c>
      <c r="E260" s="140"/>
      <c r="F260" s="241">
        <f>F261+F263+F265+F267</f>
        <v>6183342.41</v>
      </c>
    </row>
    <row r="261" spans="1:6" ht="78">
      <c r="A261" s="116" t="s">
        <v>526</v>
      </c>
      <c r="B261" s="233" t="s">
        <v>50</v>
      </c>
      <c r="C261" s="233" t="s">
        <v>44</v>
      </c>
      <c r="D261" s="106" t="s">
        <v>527</v>
      </c>
      <c r="E261" s="113"/>
      <c r="F261" s="241">
        <f>F262</f>
        <v>204302.61</v>
      </c>
    </row>
    <row r="262" spans="1:6" ht="30.75">
      <c r="A262" s="109" t="s">
        <v>55</v>
      </c>
      <c r="B262" s="99" t="s">
        <v>50</v>
      </c>
      <c r="C262" s="99" t="s">
        <v>44</v>
      </c>
      <c r="D262" s="108" t="s">
        <v>527</v>
      </c>
      <c r="E262" s="110">
        <v>600</v>
      </c>
      <c r="F262" s="244">
        <f>'Приложение 4'!G377</f>
        <v>204302.61</v>
      </c>
    </row>
    <row r="263" spans="1:6" ht="62.25">
      <c r="A263" s="215" t="s">
        <v>449</v>
      </c>
      <c r="B263" s="102" t="s">
        <v>50</v>
      </c>
      <c r="C263" s="141" t="s">
        <v>44</v>
      </c>
      <c r="D263" s="119" t="s">
        <v>12</v>
      </c>
      <c r="E263" s="154"/>
      <c r="F263" s="241">
        <f>F264</f>
        <v>2162134.25</v>
      </c>
    </row>
    <row r="264" spans="1:6" ht="30.75">
      <c r="A264" s="213" t="s">
        <v>55</v>
      </c>
      <c r="B264" s="99" t="s">
        <v>50</v>
      </c>
      <c r="C264" s="140" t="s">
        <v>44</v>
      </c>
      <c r="D264" s="121" t="s">
        <v>12</v>
      </c>
      <c r="E264" s="140">
        <v>600</v>
      </c>
      <c r="F264" s="244">
        <f>'Приложение 4'!G379</f>
        <v>2162134.25</v>
      </c>
    </row>
    <row r="265" spans="1:6" ht="62.25">
      <c r="A265" s="312" t="s">
        <v>671</v>
      </c>
      <c r="B265" s="297" t="s">
        <v>50</v>
      </c>
      <c r="C265" s="297" t="s">
        <v>44</v>
      </c>
      <c r="D265" s="273" t="s">
        <v>672</v>
      </c>
      <c r="E265" s="326"/>
      <c r="F265" s="261">
        <f>F266</f>
        <v>3005172.48</v>
      </c>
    </row>
    <row r="266" spans="1:6" ht="30.75">
      <c r="A266" s="270" t="s">
        <v>55</v>
      </c>
      <c r="B266" s="313" t="s">
        <v>50</v>
      </c>
      <c r="C266" s="313" t="s">
        <v>44</v>
      </c>
      <c r="D266" s="272" t="s">
        <v>672</v>
      </c>
      <c r="E266" s="326">
        <v>600</v>
      </c>
      <c r="F266" s="265">
        <f>'Приложение 4'!G381</f>
        <v>3005172.48</v>
      </c>
    </row>
    <row r="267" spans="1:6" ht="30.75">
      <c r="A267" s="312" t="s">
        <v>673</v>
      </c>
      <c r="B267" s="297" t="s">
        <v>50</v>
      </c>
      <c r="C267" s="297" t="s">
        <v>44</v>
      </c>
      <c r="D267" s="273" t="s">
        <v>674</v>
      </c>
      <c r="E267" s="324"/>
      <c r="F267" s="261">
        <f>F268</f>
        <v>811733.07</v>
      </c>
    </row>
    <row r="268" spans="1:6" ht="30.75">
      <c r="A268" s="270" t="s">
        <v>55</v>
      </c>
      <c r="B268" s="313" t="s">
        <v>50</v>
      </c>
      <c r="C268" s="313" t="s">
        <v>44</v>
      </c>
      <c r="D268" s="272" t="s">
        <v>674</v>
      </c>
      <c r="E268" s="326">
        <v>600</v>
      </c>
      <c r="F268" s="265">
        <f>'Приложение 4'!G383</f>
        <v>811733.07</v>
      </c>
    </row>
    <row r="269" spans="1:6" ht="30.75">
      <c r="A269" s="215" t="s">
        <v>249</v>
      </c>
      <c r="B269" s="102" t="s">
        <v>50</v>
      </c>
      <c r="C269" s="141" t="s">
        <v>44</v>
      </c>
      <c r="D269" s="119" t="s">
        <v>427</v>
      </c>
      <c r="E269" s="141"/>
      <c r="F269" s="241">
        <f>F270+F272</f>
        <v>2619868.96</v>
      </c>
    </row>
    <row r="270" spans="1:6" ht="30.75">
      <c r="A270" s="116" t="s">
        <v>528</v>
      </c>
      <c r="B270" s="233" t="s">
        <v>50</v>
      </c>
      <c r="C270" s="233" t="s">
        <v>44</v>
      </c>
      <c r="D270" s="106" t="s">
        <v>529</v>
      </c>
      <c r="E270" s="113"/>
      <c r="F270" s="241">
        <f>F271</f>
        <v>219657.96</v>
      </c>
    </row>
    <row r="271" spans="1:6" ht="30.75">
      <c r="A271" s="109" t="s">
        <v>55</v>
      </c>
      <c r="B271" s="99" t="s">
        <v>50</v>
      </c>
      <c r="C271" s="99" t="s">
        <v>44</v>
      </c>
      <c r="D271" s="108" t="s">
        <v>529</v>
      </c>
      <c r="E271" s="117">
        <v>600</v>
      </c>
      <c r="F271" s="244">
        <f>'Приложение 4'!G386</f>
        <v>219657.96</v>
      </c>
    </row>
    <row r="272" spans="1:6" ht="36" customHeight="1">
      <c r="A272" s="215" t="s">
        <v>549</v>
      </c>
      <c r="B272" s="102" t="s">
        <v>50</v>
      </c>
      <c r="C272" s="141" t="s">
        <v>44</v>
      </c>
      <c r="D272" s="106" t="s">
        <v>250</v>
      </c>
      <c r="E272" s="154"/>
      <c r="F272" s="241">
        <f>F273</f>
        <v>2400211</v>
      </c>
    </row>
    <row r="273" spans="1:6" ht="30.75">
      <c r="A273" s="213" t="s">
        <v>55</v>
      </c>
      <c r="B273" s="99" t="s">
        <v>50</v>
      </c>
      <c r="C273" s="140" t="s">
        <v>44</v>
      </c>
      <c r="D273" s="108" t="s">
        <v>250</v>
      </c>
      <c r="E273" s="140">
        <v>600</v>
      </c>
      <c r="F273" s="244">
        <f>'Приложение 4'!G388</f>
        <v>2400211</v>
      </c>
    </row>
    <row r="274" spans="1:6" ht="30.75">
      <c r="A274" s="212" t="s">
        <v>499</v>
      </c>
      <c r="B274" s="232" t="s">
        <v>50</v>
      </c>
      <c r="C274" s="232" t="s">
        <v>44</v>
      </c>
      <c r="D274" s="106" t="s">
        <v>497</v>
      </c>
      <c r="E274" s="113"/>
      <c r="F274" s="241">
        <f>F275+F277</f>
        <v>1209873.5899999999</v>
      </c>
    </row>
    <row r="275" spans="1:6" ht="62.25">
      <c r="A275" s="212" t="s">
        <v>531</v>
      </c>
      <c r="B275" s="233" t="s">
        <v>50</v>
      </c>
      <c r="C275" s="233" t="s">
        <v>44</v>
      </c>
      <c r="D275" s="106" t="s">
        <v>530</v>
      </c>
      <c r="E275" s="113"/>
      <c r="F275" s="241">
        <f>F276</f>
        <v>444942.63</v>
      </c>
    </row>
    <row r="276" spans="1:6" ht="30.75">
      <c r="A276" s="213" t="s">
        <v>55</v>
      </c>
      <c r="B276" s="99" t="s">
        <v>50</v>
      </c>
      <c r="C276" s="99" t="s">
        <v>44</v>
      </c>
      <c r="D276" s="108" t="s">
        <v>530</v>
      </c>
      <c r="E276" s="117">
        <v>600</v>
      </c>
      <c r="F276" s="241">
        <f>'Приложение 4'!G391</f>
        <v>444942.63</v>
      </c>
    </row>
    <row r="277" spans="1:6" ht="46.5">
      <c r="A277" s="213" t="s">
        <v>500</v>
      </c>
      <c r="B277" s="232" t="s">
        <v>50</v>
      </c>
      <c r="C277" s="232" t="s">
        <v>44</v>
      </c>
      <c r="D277" s="106" t="s">
        <v>498</v>
      </c>
      <c r="E277" s="118"/>
      <c r="F277" s="241">
        <f>F278</f>
        <v>764930.96</v>
      </c>
    </row>
    <row r="278" spans="1:6" ht="30.75">
      <c r="A278" s="213" t="s">
        <v>55</v>
      </c>
      <c r="B278" s="99" t="s">
        <v>50</v>
      </c>
      <c r="C278" s="99" t="s">
        <v>44</v>
      </c>
      <c r="D278" s="108" t="s">
        <v>498</v>
      </c>
      <c r="E278" s="117">
        <v>600</v>
      </c>
      <c r="F278" s="244">
        <f>'Приложение 4'!G393</f>
        <v>764930.96</v>
      </c>
    </row>
    <row r="279" spans="1:6" ht="15">
      <c r="A279" s="345" t="s">
        <v>760</v>
      </c>
      <c r="B279" s="297" t="s">
        <v>50</v>
      </c>
      <c r="C279" s="297" t="s">
        <v>44</v>
      </c>
      <c r="D279" s="273" t="s">
        <v>761</v>
      </c>
      <c r="E279" s="309"/>
      <c r="F279" s="241">
        <f>F280</f>
        <v>1353031</v>
      </c>
    </row>
    <row r="280" spans="1:6" ht="62.25">
      <c r="A280" s="345" t="s">
        <v>762</v>
      </c>
      <c r="B280" s="297" t="s">
        <v>50</v>
      </c>
      <c r="C280" s="297" t="s">
        <v>44</v>
      </c>
      <c r="D280" s="273" t="s">
        <v>763</v>
      </c>
      <c r="E280" s="305"/>
      <c r="F280" s="241">
        <f>F281</f>
        <v>1353031</v>
      </c>
    </row>
    <row r="281" spans="1:6" ht="30.75">
      <c r="A281" s="270" t="s">
        <v>55</v>
      </c>
      <c r="B281" s="313" t="s">
        <v>50</v>
      </c>
      <c r="C281" s="313" t="s">
        <v>44</v>
      </c>
      <c r="D281" s="272" t="s">
        <v>763</v>
      </c>
      <c r="E281" s="309">
        <v>600</v>
      </c>
      <c r="F281" s="244">
        <f>'Приложение 4'!G396</f>
        <v>1353031</v>
      </c>
    </row>
    <row r="282" spans="1:6" ht="15">
      <c r="A282" s="212" t="s">
        <v>543</v>
      </c>
      <c r="B282" s="251" t="s">
        <v>50</v>
      </c>
      <c r="C282" s="251" t="s">
        <v>44</v>
      </c>
      <c r="D282" s="106" t="s">
        <v>542</v>
      </c>
      <c r="E282" s="117"/>
      <c r="F282" s="241">
        <f>F283+F285</f>
        <v>2610114.98</v>
      </c>
    </row>
    <row r="283" spans="1:6" ht="30.75">
      <c r="A283" s="212" t="s">
        <v>585</v>
      </c>
      <c r="B283" s="251" t="s">
        <v>50</v>
      </c>
      <c r="C283" s="251" t="s">
        <v>44</v>
      </c>
      <c r="D283" s="106" t="s">
        <v>541</v>
      </c>
      <c r="E283" s="118"/>
      <c r="F283" s="241">
        <f>F284</f>
        <v>1869794.98</v>
      </c>
    </row>
    <row r="284" spans="1:6" ht="30.75">
      <c r="A284" s="213" t="s">
        <v>55</v>
      </c>
      <c r="B284" s="99" t="s">
        <v>50</v>
      </c>
      <c r="C284" s="99" t="s">
        <v>44</v>
      </c>
      <c r="D284" s="108" t="s">
        <v>541</v>
      </c>
      <c r="E284" s="117">
        <v>600</v>
      </c>
      <c r="F284" s="244">
        <f>'Приложение 4'!G399</f>
        <v>1869794.98</v>
      </c>
    </row>
    <row r="285" spans="1:6" ht="35.25" customHeight="1">
      <c r="A285" s="312" t="s">
        <v>764</v>
      </c>
      <c r="B285" s="297" t="s">
        <v>50</v>
      </c>
      <c r="C285" s="297" t="s">
        <v>44</v>
      </c>
      <c r="D285" s="273" t="s">
        <v>765</v>
      </c>
      <c r="E285" s="305"/>
      <c r="F285" s="241">
        <f>F286</f>
        <v>740320</v>
      </c>
    </row>
    <row r="286" spans="1:6" ht="30.75">
      <c r="A286" s="270" t="s">
        <v>766</v>
      </c>
      <c r="B286" s="313" t="s">
        <v>50</v>
      </c>
      <c r="C286" s="313" t="s">
        <v>44</v>
      </c>
      <c r="D286" s="272" t="s">
        <v>765</v>
      </c>
      <c r="E286" s="309">
        <v>600</v>
      </c>
      <c r="F286" s="244">
        <f>'Приложение 4'!G401</f>
        <v>740320</v>
      </c>
    </row>
    <row r="287" spans="1:6" ht="30.75">
      <c r="A287" s="312" t="s">
        <v>38</v>
      </c>
      <c r="B287" s="297" t="s">
        <v>50</v>
      </c>
      <c r="C287" s="297" t="s">
        <v>44</v>
      </c>
      <c r="D287" s="273" t="s">
        <v>360</v>
      </c>
      <c r="E287" s="305"/>
      <c r="F287" s="241">
        <f>F288</f>
        <v>99362.96</v>
      </c>
    </row>
    <row r="288" spans="1:6" ht="15">
      <c r="A288" s="270" t="s">
        <v>347</v>
      </c>
      <c r="B288" s="313" t="s">
        <v>50</v>
      </c>
      <c r="C288" s="313" t="s">
        <v>44</v>
      </c>
      <c r="D288" s="272" t="s">
        <v>361</v>
      </c>
      <c r="E288" s="309"/>
      <c r="F288" s="244">
        <f>F289</f>
        <v>99362.96</v>
      </c>
    </row>
    <row r="289" spans="1:6" ht="30.75">
      <c r="A289" s="270" t="s">
        <v>764</v>
      </c>
      <c r="B289" s="313" t="s">
        <v>50</v>
      </c>
      <c r="C289" s="313" t="s">
        <v>44</v>
      </c>
      <c r="D289" s="272" t="s">
        <v>197</v>
      </c>
      <c r="E289" s="309"/>
      <c r="F289" s="244">
        <f>F290</f>
        <v>99362.96</v>
      </c>
    </row>
    <row r="290" spans="1:6" ht="30.75">
      <c r="A290" s="270" t="s">
        <v>766</v>
      </c>
      <c r="B290" s="313" t="s">
        <v>50</v>
      </c>
      <c r="C290" s="313" t="s">
        <v>44</v>
      </c>
      <c r="D290" s="272" t="s">
        <v>197</v>
      </c>
      <c r="E290" s="309">
        <v>600</v>
      </c>
      <c r="F290" s="244">
        <f>'Приложение 4'!G405</f>
        <v>99362.96</v>
      </c>
    </row>
    <row r="291" spans="1:6" ht="18.75" customHeight="1">
      <c r="A291" s="212" t="s">
        <v>287</v>
      </c>
      <c r="B291" s="102" t="s">
        <v>50</v>
      </c>
      <c r="C291" s="129" t="s">
        <v>45</v>
      </c>
      <c r="D291" s="108"/>
      <c r="E291" s="117"/>
      <c r="F291" s="241">
        <f>F292</f>
        <v>5687811.91</v>
      </c>
    </row>
    <row r="292" spans="1:6" ht="62.25">
      <c r="A292" s="119" t="s">
        <v>803</v>
      </c>
      <c r="B292" s="102" t="s">
        <v>50</v>
      </c>
      <c r="C292" s="129" t="s">
        <v>45</v>
      </c>
      <c r="D292" s="133" t="s">
        <v>393</v>
      </c>
      <c r="E292" s="154"/>
      <c r="F292" s="241">
        <f>F293+F297</f>
        <v>5687811.91</v>
      </c>
    </row>
    <row r="293" spans="1:6" ht="30.75">
      <c r="A293" s="119" t="s">
        <v>251</v>
      </c>
      <c r="B293" s="102" t="s">
        <v>50</v>
      </c>
      <c r="C293" s="129" t="s">
        <v>45</v>
      </c>
      <c r="D293" s="106" t="s">
        <v>428</v>
      </c>
      <c r="E293" s="154"/>
      <c r="F293" s="241">
        <f>F294</f>
        <v>4658719.91</v>
      </c>
    </row>
    <row r="294" spans="1:6" ht="30.75">
      <c r="A294" s="212" t="s">
        <v>168</v>
      </c>
      <c r="B294" s="102" t="s">
        <v>50</v>
      </c>
      <c r="C294" s="129" t="s">
        <v>45</v>
      </c>
      <c r="D294" s="160" t="s">
        <v>252</v>
      </c>
      <c r="E294" s="154"/>
      <c r="F294" s="241">
        <f>F295+F296</f>
        <v>4658719.91</v>
      </c>
    </row>
    <row r="295" spans="1:6" ht="62.25">
      <c r="A295" s="213" t="s">
        <v>54</v>
      </c>
      <c r="B295" s="99" t="s">
        <v>50</v>
      </c>
      <c r="C295" s="130" t="s">
        <v>45</v>
      </c>
      <c r="D295" s="156" t="s">
        <v>252</v>
      </c>
      <c r="E295" s="140">
        <v>100</v>
      </c>
      <c r="F295" s="244">
        <f>'Приложение 4'!G411</f>
        <v>4571718.11</v>
      </c>
    </row>
    <row r="296" spans="1:6" ht="30.75">
      <c r="A296" s="213" t="s">
        <v>161</v>
      </c>
      <c r="B296" s="99" t="s">
        <v>50</v>
      </c>
      <c r="C296" s="130" t="s">
        <v>45</v>
      </c>
      <c r="D296" s="156" t="s">
        <v>252</v>
      </c>
      <c r="E296" s="140">
        <v>200</v>
      </c>
      <c r="F296" s="244">
        <f>'Приложение 4'!G412</f>
        <v>87001.8</v>
      </c>
    </row>
    <row r="297" spans="1:6" ht="15">
      <c r="A297" s="312" t="s">
        <v>767</v>
      </c>
      <c r="B297" s="297" t="s">
        <v>50</v>
      </c>
      <c r="C297" s="302" t="s">
        <v>45</v>
      </c>
      <c r="D297" s="323" t="s">
        <v>768</v>
      </c>
      <c r="E297" s="326"/>
      <c r="F297" s="241">
        <f>F298</f>
        <v>1029092</v>
      </c>
    </row>
    <row r="298" spans="1:6" ht="46.5">
      <c r="A298" s="312" t="s">
        <v>769</v>
      </c>
      <c r="B298" s="297" t="s">
        <v>50</v>
      </c>
      <c r="C298" s="302" t="s">
        <v>45</v>
      </c>
      <c r="D298" s="323" t="s">
        <v>770</v>
      </c>
      <c r="E298" s="326"/>
      <c r="F298" s="241">
        <f>F299</f>
        <v>1029092</v>
      </c>
    </row>
    <row r="299" spans="1:6" ht="30.75">
      <c r="A299" s="270" t="s">
        <v>55</v>
      </c>
      <c r="B299" s="313" t="s">
        <v>50</v>
      </c>
      <c r="C299" s="274" t="s">
        <v>45</v>
      </c>
      <c r="D299" s="325" t="s">
        <v>770</v>
      </c>
      <c r="E299" s="309">
        <v>600</v>
      </c>
      <c r="F299" s="244">
        <f>'Приложение 4'!G415</f>
        <v>1029092</v>
      </c>
    </row>
    <row r="300" spans="1:6" ht="15">
      <c r="A300" s="212" t="s">
        <v>294</v>
      </c>
      <c r="B300" s="102" t="s">
        <v>50</v>
      </c>
      <c r="C300" s="141" t="s">
        <v>50</v>
      </c>
      <c r="D300" s="154" t="s">
        <v>322</v>
      </c>
      <c r="E300" s="154"/>
      <c r="F300" s="241">
        <f>F301</f>
        <v>3076732.94</v>
      </c>
    </row>
    <row r="301" spans="1:6" ht="86.25" customHeight="1">
      <c r="A301" s="119" t="s">
        <v>804</v>
      </c>
      <c r="B301" s="102" t="s">
        <v>50</v>
      </c>
      <c r="C301" s="141" t="s">
        <v>50</v>
      </c>
      <c r="D301" s="133" t="s">
        <v>379</v>
      </c>
      <c r="E301" s="154"/>
      <c r="F301" s="241">
        <f>F302+F310</f>
        <v>3076732.94</v>
      </c>
    </row>
    <row r="302" spans="1:6" ht="93">
      <c r="A302" s="212" t="s">
        <v>805</v>
      </c>
      <c r="B302" s="102" t="s">
        <v>50</v>
      </c>
      <c r="C302" s="141" t="s">
        <v>50</v>
      </c>
      <c r="D302" s="133" t="s">
        <v>392</v>
      </c>
      <c r="E302" s="154"/>
      <c r="F302" s="241">
        <f>F303+F307</f>
        <v>95524</v>
      </c>
    </row>
    <row r="303" spans="1:6" ht="50.25" customHeight="1">
      <c r="A303" s="215" t="s">
        <v>206</v>
      </c>
      <c r="B303" s="102" t="s">
        <v>50</v>
      </c>
      <c r="C303" s="141" t="s">
        <v>50</v>
      </c>
      <c r="D303" s="119" t="s">
        <v>429</v>
      </c>
      <c r="E303" s="154"/>
      <c r="F303" s="241">
        <f>F304</f>
        <v>60524</v>
      </c>
    </row>
    <row r="304" spans="1:6" ht="15">
      <c r="A304" s="212" t="s">
        <v>22</v>
      </c>
      <c r="B304" s="102" t="s">
        <v>50</v>
      </c>
      <c r="C304" s="141" t="s">
        <v>50</v>
      </c>
      <c r="D304" s="119" t="s">
        <v>207</v>
      </c>
      <c r="E304" s="154"/>
      <c r="F304" s="241">
        <f>F305+F306</f>
        <v>60524</v>
      </c>
    </row>
    <row r="305" spans="1:6" ht="30.75">
      <c r="A305" s="213" t="s">
        <v>161</v>
      </c>
      <c r="B305" s="99" t="s">
        <v>50</v>
      </c>
      <c r="C305" s="140" t="s">
        <v>50</v>
      </c>
      <c r="D305" s="121" t="s">
        <v>207</v>
      </c>
      <c r="E305" s="140">
        <v>200</v>
      </c>
      <c r="F305" s="244">
        <f>'Приложение 4'!G237</f>
        <v>15524</v>
      </c>
    </row>
    <row r="306" spans="1:6" ht="15">
      <c r="A306" s="213" t="s">
        <v>290</v>
      </c>
      <c r="B306" s="99" t="s">
        <v>50</v>
      </c>
      <c r="C306" s="140" t="s">
        <v>50</v>
      </c>
      <c r="D306" s="121" t="s">
        <v>207</v>
      </c>
      <c r="E306" s="140">
        <v>300</v>
      </c>
      <c r="F306" s="244">
        <f>'Приложение 4'!G238</f>
        <v>45000</v>
      </c>
    </row>
    <row r="307" spans="1:6" ht="62.25">
      <c r="A307" s="215" t="s">
        <v>62</v>
      </c>
      <c r="B307" s="102" t="s">
        <v>50</v>
      </c>
      <c r="C307" s="141" t="s">
        <v>50</v>
      </c>
      <c r="D307" s="119" t="s">
        <v>430</v>
      </c>
      <c r="E307" s="141"/>
      <c r="F307" s="241">
        <f>F308</f>
        <v>35000</v>
      </c>
    </row>
    <row r="308" spans="1:6" ht="15">
      <c r="A308" s="213" t="s">
        <v>22</v>
      </c>
      <c r="B308" s="99" t="s">
        <v>50</v>
      </c>
      <c r="C308" s="140" t="s">
        <v>50</v>
      </c>
      <c r="D308" s="121" t="s">
        <v>208</v>
      </c>
      <c r="E308" s="140"/>
      <c r="F308" s="244">
        <f>F309</f>
        <v>35000</v>
      </c>
    </row>
    <row r="309" spans="1:6" ht="30.75">
      <c r="A309" s="213" t="s">
        <v>161</v>
      </c>
      <c r="B309" s="99" t="s">
        <v>50</v>
      </c>
      <c r="C309" s="140" t="s">
        <v>50</v>
      </c>
      <c r="D309" s="121" t="s">
        <v>208</v>
      </c>
      <c r="E309" s="140" t="s">
        <v>172</v>
      </c>
      <c r="F309" s="244">
        <f>'Приложение 4'!G241</f>
        <v>35000</v>
      </c>
    </row>
    <row r="310" spans="1:6" ht="99" customHeight="1">
      <c r="A310" s="119" t="s">
        <v>806</v>
      </c>
      <c r="B310" s="102" t="s">
        <v>50</v>
      </c>
      <c r="C310" s="141" t="s">
        <v>50</v>
      </c>
      <c r="D310" s="133" t="s">
        <v>391</v>
      </c>
      <c r="E310" s="154"/>
      <c r="F310" s="241">
        <f>F311</f>
        <v>2981208.94</v>
      </c>
    </row>
    <row r="311" spans="1:6" ht="30.75">
      <c r="A311" s="212" t="s">
        <v>325</v>
      </c>
      <c r="B311" s="102" t="s">
        <v>50</v>
      </c>
      <c r="C311" s="141" t="s">
        <v>50</v>
      </c>
      <c r="D311" s="106" t="s">
        <v>431</v>
      </c>
      <c r="E311" s="154"/>
      <c r="F311" s="241">
        <f>F312+F314+F316+F319</f>
        <v>2981208.94</v>
      </c>
    </row>
    <row r="312" spans="1:6" ht="30.75">
      <c r="A312" s="212" t="s">
        <v>168</v>
      </c>
      <c r="B312" s="102" t="s">
        <v>50</v>
      </c>
      <c r="C312" s="102" t="s">
        <v>50</v>
      </c>
      <c r="D312" s="106" t="s">
        <v>219</v>
      </c>
      <c r="E312" s="113"/>
      <c r="F312" s="241">
        <f>F313</f>
        <v>1870520</v>
      </c>
    </row>
    <row r="313" spans="1:6" ht="30.75">
      <c r="A313" s="213" t="s">
        <v>55</v>
      </c>
      <c r="B313" s="99" t="s">
        <v>50</v>
      </c>
      <c r="C313" s="99" t="s">
        <v>50</v>
      </c>
      <c r="D313" s="108" t="s">
        <v>219</v>
      </c>
      <c r="E313" s="110">
        <v>600</v>
      </c>
      <c r="F313" s="244">
        <f>'Приложение 4'!G421</f>
        <v>1870520</v>
      </c>
    </row>
    <row r="314" spans="1:6" ht="15">
      <c r="A314" s="212" t="s">
        <v>222</v>
      </c>
      <c r="B314" s="102" t="s">
        <v>50</v>
      </c>
      <c r="C314" s="141" t="s">
        <v>50</v>
      </c>
      <c r="D314" s="160" t="s">
        <v>210</v>
      </c>
      <c r="E314" s="141"/>
      <c r="F314" s="241">
        <f>F315</f>
        <v>21000</v>
      </c>
    </row>
    <row r="315" spans="1:6" ht="30.75">
      <c r="A315" s="213" t="s">
        <v>161</v>
      </c>
      <c r="B315" s="99" t="s">
        <v>50</v>
      </c>
      <c r="C315" s="140" t="s">
        <v>50</v>
      </c>
      <c r="D315" s="156" t="s">
        <v>210</v>
      </c>
      <c r="E315" s="140" t="s">
        <v>172</v>
      </c>
      <c r="F315" s="244">
        <f>'Приложение 4'!G245</f>
        <v>21000</v>
      </c>
    </row>
    <row r="316" spans="1:6" ht="15">
      <c r="A316" s="139" t="s">
        <v>524</v>
      </c>
      <c r="B316" s="233" t="s">
        <v>50</v>
      </c>
      <c r="C316" s="141" t="s">
        <v>50</v>
      </c>
      <c r="D316" s="106" t="s">
        <v>525</v>
      </c>
      <c r="E316" s="141"/>
      <c r="F316" s="241">
        <f>F317+F318</f>
        <v>424978.79000000004</v>
      </c>
    </row>
    <row r="317" spans="1:6" ht="15">
      <c r="A317" s="213" t="s">
        <v>290</v>
      </c>
      <c r="B317" s="99" t="s">
        <v>50</v>
      </c>
      <c r="C317" s="140" t="s">
        <v>50</v>
      </c>
      <c r="D317" s="108" t="s">
        <v>525</v>
      </c>
      <c r="E317" s="140" t="s">
        <v>326</v>
      </c>
      <c r="F317" s="244">
        <f>'Приложение 4'!G247</f>
        <v>188998</v>
      </c>
    </row>
    <row r="318" spans="1:6" ht="30.75">
      <c r="A318" s="213" t="s">
        <v>55</v>
      </c>
      <c r="B318" s="99" t="s">
        <v>50</v>
      </c>
      <c r="C318" s="140" t="s">
        <v>50</v>
      </c>
      <c r="D318" s="108" t="s">
        <v>525</v>
      </c>
      <c r="E318" s="140" t="s">
        <v>327</v>
      </c>
      <c r="F318" s="244">
        <f>'Приложение 4'!G423</f>
        <v>235980.79</v>
      </c>
    </row>
    <row r="319" spans="1:6" ht="30.75">
      <c r="A319" s="212" t="s">
        <v>209</v>
      </c>
      <c r="B319" s="102" t="s">
        <v>50</v>
      </c>
      <c r="C319" s="141" t="s">
        <v>50</v>
      </c>
      <c r="D319" s="106" t="s">
        <v>211</v>
      </c>
      <c r="E319" s="157"/>
      <c r="F319" s="241">
        <f>F320+F321</f>
        <v>664710.15</v>
      </c>
    </row>
    <row r="320" spans="1:6" ht="15">
      <c r="A320" s="213" t="s">
        <v>290</v>
      </c>
      <c r="B320" s="99" t="s">
        <v>50</v>
      </c>
      <c r="C320" s="140" t="s">
        <v>50</v>
      </c>
      <c r="D320" s="108" t="s">
        <v>211</v>
      </c>
      <c r="E320" s="140" t="s">
        <v>326</v>
      </c>
      <c r="F320" s="244">
        <f>'Приложение 4'!G249</f>
        <v>295612</v>
      </c>
    </row>
    <row r="321" spans="1:6" ht="30.75">
      <c r="A321" s="213" t="s">
        <v>55</v>
      </c>
      <c r="B321" s="99" t="s">
        <v>50</v>
      </c>
      <c r="C321" s="140" t="s">
        <v>50</v>
      </c>
      <c r="D321" s="108" t="s">
        <v>211</v>
      </c>
      <c r="E321" s="140" t="s">
        <v>327</v>
      </c>
      <c r="F321" s="244">
        <f>'Приложение 4'!G425</f>
        <v>369098.15</v>
      </c>
    </row>
    <row r="322" spans="1:6" ht="15">
      <c r="A322" s="212" t="s">
        <v>19</v>
      </c>
      <c r="B322" s="102" t="s">
        <v>50</v>
      </c>
      <c r="C322" s="141" t="s">
        <v>48</v>
      </c>
      <c r="D322" s="154" t="s">
        <v>322</v>
      </c>
      <c r="E322" s="154"/>
      <c r="F322" s="241">
        <f>F323+F333</f>
        <v>5519127.12</v>
      </c>
    </row>
    <row r="323" spans="1:6" ht="30.75">
      <c r="A323" s="119" t="s">
        <v>801</v>
      </c>
      <c r="B323" s="102" t="s">
        <v>50</v>
      </c>
      <c r="C323" s="102" t="s">
        <v>48</v>
      </c>
      <c r="D323" s="133" t="s">
        <v>378</v>
      </c>
      <c r="E323" s="120"/>
      <c r="F323" s="241">
        <f>F324</f>
        <v>5489127.12</v>
      </c>
    </row>
    <row r="324" spans="1:6" ht="62.25">
      <c r="A324" s="119" t="s">
        <v>807</v>
      </c>
      <c r="B324" s="102" t="s">
        <v>50</v>
      </c>
      <c r="C324" s="102" t="s">
        <v>48</v>
      </c>
      <c r="D324" s="133" t="s">
        <v>390</v>
      </c>
      <c r="E324" s="120"/>
      <c r="F324" s="241">
        <f>F325+F330</f>
        <v>5489127.12</v>
      </c>
    </row>
    <row r="325" spans="1:6" ht="78">
      <c r="A325" s="215" t="s">
        <v>808</v>
      </c>
      <c r="B325" s="102" t="s">
        <v>50</v>
      </c>
      <c r="C325" s="102" t="s">
        <v>48</v>
      </c>
      <c r="D325" s="106" t="s">
        <v>432</v>
      </c>
      <c r="E325" s="118"/>
      <c r="F325" s="241">
        <f>F326</f>
        <v>5460339.12</v>
      </c>
    </row>
    <row r="326" spans="1:6" ht="30.75">
      <c r="A326" s="213" t="s">
        <v>168</v>
      </c>
      <c r="B326" s="99" t="s">
        <v>50</v>
      </c>
      <c r="C326" s="99" t="s">
        <v>48</v>
      </c>
      <c r="D326" s="121" t="s">
        <v>254</v>
      </c>
      <c r="E326" s="117"/>
      <c r="F326" s="244">
        <f>F327+F328+F329</f>
        <v>5460339.12</v>
      </c>
    </row>
    <row r="327" spans="1:6" ht="62.25">
      <c r="A327" s="213" t="s">
        <v>54</v>
      </c>
      <c r="B327" s="99" t="s">
        <v>50</v>
      </c>
      <c r="C327" s="99" t="s">
        <v>48</v>
      </c>
      <c r="D327" s="121" t="s">
        <v>254</v>
      </c>
      <c r="E327" s="122">
        <v>100</v>
      </c>
      <c r="F327" s="244">
        <f>'Приложение 4'!G431</f>
        <v>4960294.94</v>
      </c>
    </row>
    <row r="328" spans="1:6" ht="30.75">
      <c r="A328" s="213" t="s">
        <v>161</v>
      </c>
      <c r="B328" s="99" t="s">
        <v>50</v>
      </c>
      <c r="C328" s="99" t="s">
        <v>48</v>
      </c>
      <c r="D328" s="121" t="s">
        <v>254</v>
      </c>
      <c r="E328" s="122">
        <v>200</v>
      </c>
      <c r="F328" s="244">
        <f>'Приложение 4'!G432</f>
        <v>495044.18</v>
      </c>
    </row>
    <row r="329" spans="1:6" ht="15">
      <c r="A329" s="213" t="s">
        <v>269</v>
      </c>
      <c r="B329" s="99" t="s">
        <v>50</v>
      </c>
      <c r="C329" s="99" t="s">
        <v>48</v>
      </c>
      <c r="D329" s="121" t="s">
        <v>254</v>
      </c>
      <c r="E329" s="122">
        <v>800</v>
      </c>
      <c r="F329" s="244">
        <f>'Приложение 4'!G433</f>
        <v>5000</v>
      </c>
    </row>
    <row r="330" spans="1:6" ht="42.75" customHeight="1">
      <c r="A330" s="215" t="s">
        <v>253</v>
      </c>
      <c r="B330" s="102" t="s">
        <v>50</v>
      </c>
      <c r="C330" s="102" t="s">
        <v>48</v>
      </c>
      <c r="D330" s="119" t="s">
        <v>433</v>
      </c>
      <c r="E330" s="120"/>
      <c r="F330" s="241">
        <f>F331</f>
        <v>28788</v>
      </c>
    </row>
    <row r="331" spans="1:6" ht="46.5">
      <c r="A331" s="121" t="s">
        <v>221</v>
      </c>
      <c r="B331" s="99" t="s">
        <v>50</v>
      </c>
      <c r="C331" s="99" t="s">
        <v>48</v>
      </c>
      <c r="D331" s="121" t="s">
        <v>255</v>
      </c>
      <c r="E331" s="117"/>
      <c r="F331" s="244">
        <f>F332</f>
        <v>28788</v>
      </c>
    </row>
    <row r="332" spans="1:6" ht="62.25">
      <c r="A332" s="213" t="s">
        <v>54</v>
      </c>
      <c r="B332" s="99" t="s">
        <v>50</v>
      </c>
      <c r="C332" s="99" t="s">
        <v>48</v>
      </c>
      <c r="D332" s="121" t="s">
        <v>255</v>
      </c>
      <c r="E332" s="122">
        <v>100</v>
      </c>
      <c r="F332" s="244">
        <f>'Приложение 4'!G436</f>
        <v>28788</v>
      </c>
    </row>
    <row r="333" spans="1:6" ht="30.75">
      <c r="A333" s="312" t="s">
        <v>38</v>
      </c>
      <c r="B333" s="297" t="s">
        <v>50</v>
      </c>
      <c r="C333" s="313" t="s">
        <v>48</v>
      </c>
      <c r="D333" s="273" t="s">
        <v>360</v>
      </c>
      <c r="E333" s="340"/>
      <c r="F333" s="241">
        <f>F334</f>
        <v>30000</v>
      </c>
    </row>
    <row r="334" spans="1:6" ht="15">
      <c r="A334" s="270" t="s">
        <v>347</v>
      </c>
      <c r="B334" s="313" t="s">
        <v>50</v>
      </c>
      <c r="C334" s="313" t="s">
        <v>48</v>
      </c>
      <c r="D334" s="272" t="s">
        <v>361</v>
      </c>
      <c r="E334" s="340"/>
      <c r="F334" s="244">
        <f>F335</f>
        <v>30000</v>
      </c>
    </row>
    <row r="335" spans="1:6" ht="30.75">
      <c r="A335" s="270" t="s">
        <v>764</v>
      </c>
      <c r="B335" s="313" t="s">
        <v>50</v>
      </c>
      <c r="C335" s="313" t="s">
        <v>48</v>
      </c>
      <c r="D335" s="272" t="s">
        <v>197</v>
      </c>
      <c r="E335" s="340"/>
      <c r="F335" s="244">
        <f>F336</f>
        <v>30000</v>
      </c>
    </row>
    <row r="336" spans="1:6" ht="15">
      <c r="A336" s="270" t="s">
        <v>269</v>
      </c>
      <c r="B336" s="313" t="s">
        <v>50</v>
      </c>
      <c r="C336" s="313" t="s">
        <v>48</v>
      </c>
      <c r="D336" s="272" t="s">
        <v>197</v>
      </c>
      <c r="E336" s="340">
        <v>800</v>
      </c>
      <c r="F336" s="244">
        <f>'Приложение 4'!G440</f>
        <v>30000</v>
      </c>
    </row>
    <row r="337" spans="1:6" ht="15">
      <c r="A337" s="212" t="s">
        <v>292</v>
      </c>
      <c r="B337" s="102" t="s">
        <v>51</v>
      </c>
      <c r="C337" s="99"/>
      <c r="D337" s="154" t="s">
        <v>322</v>
      </c>
      <c r="E337" s="154"/>
      <c r="F337" s="241">
        <f>F338+F355</f>
        <v>34378526.72</v>
      </c>
    </row>
    <row r="338" spans="1:6" ht="15">
      <c r="A338" s="212" t="s">
        <v>20</v>
      </c>
      <c r="B338" s="102" t="s">
        <v>51</v>
      </c>
      <c r="C338" s="141" t="s">
        <v>43</v>
      </c>
      <c r="D338" s="154" t="s">
        <v>322</v>
      </c>
      <c r="E338" s="154"/>
      <c r="F338" s="241">
        <f>F339+F351</f>
        <v>32811411.689999998</v>
      </c>
    </row>
    <row r="339" spans="1:6" ht="30.75">
      <c r="A339" s="119" t="s">
        <v>809</v>
      </c>
      <c r="B339" s="102" t="s">
        <v>51</v>
      </c>
      <c r="C339" s="141" t="s">
        <v>43</v>
      </c>
      <c r="D339" s="133" t="s">
        <v>380</v>
      </c>
      <c r="E339" s="157"/>
      <c r="F339" s="241">
        <f>F340+F344</f>
        <v>32771412.04</v>
      </c>
    </row>
    <row r="340" spans="1:6" ht="46.5">
      <c r="A340" s="119" t="s">
        <v>810</v>
      </c>
      <c r="B340" s="102" t="s">
        <v>51</v>
      </c>
      <c r="C340" s="141" t="s">
        <v>43</v>
      </c>
      <c r="D340" s="106" t="s">
        <v>389</v>
      </c>
      <c r="E340" s="157"/>
      <c r="F340" s="241">
        <f>F341</f>
        <v>11452179.36</v>
      </c>
    </row>
    <row r="341" spans="1:6" ht="78">
      <c r="A341" s="119" t="s">
        <v>257</v>
      </c>
      <c r="B341" s="102" t="s">
        <v>51</v>
      </c>
      <c r="C341" s="141" t="s">
        <v>43</v>
      </c>
      <c r="D341" s="106" t="s">
        <v>434</v>
      </c>
      <c r="E341" s="157"/>
      <c r="F341" s="241">
        <f>F342</f>
        <v>11452179.36</v>
      </c>
    </row>
    <row r="342" spans="1:6" ht="36" customHeight="1">
      <c r="A342" s="212" t="s">
        <v>168</v>
      </c>
      <c r="B342" s="234" t="s">
        <v>51</v>
      </c>
      <c r="C342" s="141" t="s">
        <v>43</v>
      </c>
      <c r="D342" s="106" t="s">
        <v>258</v>
      </c>
      <c r="E342" s="154"/>
      <c r="F342" s="241">
        <f>F343</f>
        <v>11452179.36</v>
      </c>
    </row>
    <row r="343" spans="1:6" ht="30.75">
      <c r="A343" s="213" t="s">
        <v>55</v>
      </c>
      <c r="B343" s="99" t="s">
        <v>51</v>
      </c>
      <c r="C343" s="140" t="s">
        <v>43</v>
      </c>
      <c r="D343" s="108" t="s">
        <v>258</v>
      </c>
      <c r="E343" s="140" t="s">
        <v>327</v>
      </c>
      <c r="F343" s="244">
        <f>'Приложение 4'!G461</f>
        <v>11452179.36</v>
      </c>
    </row>
    <row r="344" spans="1:6" ht="46.5">
      <c r="A344" s="119" t="s">
        <v>811</v>
      </c>
      <c r="B344" s="102" t="s">
        <v>51</v>
      </c>
      <c r="C344" s="141" t="s">
        <v>43</v>
      </c>
      <c r="D344" s="133" t="s">
        <v>388</v>
      </c>
      <c r="E344" s="154"/>
      <c r="F344" s="241">
        <f>F345</f>
        <v>21319232.68</v>
      </c>
    </row>
    <row r="345" spans="1:6" ht="15">
      <c r="A345" s="215" t="s">
        <v>259</v>
      </c>
      <c r="B345" s="102" t="s">
        <v>51</v>
      </c>
      <c r="C345" s="141" t="s">
        <v>43</v>
      </c>
      <c r="D345" s="106" t="s">
        <v>435</v>
      </c>
      <c r="E345" s="154"/>
      <c r="F345" s="241">
        <f>F346</f>
        <v>21319232.68</v>
      </c>
    </row>
    <row r="346" spans="1:6" ht="30.75">
      <c r="A346" s="213" t="s">
        <v>168</v>
      </c>
      <c r="B346" s="99" t="s">
        <v>51</v>
      </c>
      <c r="C346" s="140" t="s">
        <v>43</v>
      </c>
      <c r="D346" s="108" t="s">
        <v>260</v>
      </c>
      <c r="E346" s="157"/>
      <c r="F346" s="244">
        <f>F347+F348+F350+F349</f>
        <v>21319232.68</v>
      </c>
    </row>
    <row r="347" spans="1:6" ht="62.25">
      <c r="A347" s="213" t="s">
        <v>54</v>
      </c>
      <c r="B347" s="99" t="s">
        <v>51</v>
      </c>
      <c r="C347" s="140" t="s">
        <v>43</v>
      </c>
      <c r="D347" s="108" t="s">
        <v>260</v>
      </c>
      <c r="E347" s="140">
        <v>100</v>
      </c>
      <c r="F347" s="244">
        <f>'Приложение 4'!G465</f>
        <v>18855700.7</v>
      </c>
    </row>
    <row r="348" spans="1:6" ht="30.75">
      <c r="A348" s="213" t="s">
        <v>161</v>
      </c>
      <c r="B348" s="99" t="s">
        <v>51</v>
      </c>
      <c r="C348" s="140" t="s">
        <v>43</v>
      </c>
      <c r="D348" s="108" t="s">
        <v>260</v>
      </c>
      <c r="E348" s="140">
        <v>200</v>
      </c>
      <c r="F348" s="244">
        <f>'Приложение 4'!G466</f>
        <v>1828856.46</v>
      </c>
    </row>
    <row r="349" spans="1:6" ht="30.75">
      <c r="A349" s="213" t="s">
        <v>493</v>
      </c>
      <c r="B349" s="99" t="s">
        <v>51</v>
      </c>
      <c r="C349" s="140" t="s">
        <v>43</v>
      </c>
      <c r="D349" s="108" t="s">
        <v>260</v>
      </c>
      <c r="E349" s="140" t="s">
        <v>752</v>
      </c>
      <c r="F349" s="244">
        <f>'Приложение 4'!G467</f>
        <v>545475.52</v>
      </c>
    </row>
    <row r="350" spans="1:6" ht="15">
      <c r="A350" s="213" t="s">
        <v>269</v>
      </c>
      <c r="B350" s="99" t="s">
        <v>51</v>
      </c>
      <c r="C350" s="140" t="s">
        <v>43</v>
      </c>
      <c r="D350" s="108" t="s">
        <v>260</v>
      </c>
      <c r="E350" s="140">
        <v>800</v>
      </c>
      <c r="F350" s="244">
        <f>'Приложение 4'!G468</f>
        <v>89200</v>
      </c>
    </row>
    <row r="351" spans="1:6" ht="30.75">
      <c r="A351" s="101" t="s">
        <v>38</v>
      </c>
      <c r="B351" s="252" t="s">
        <v>51</v>
      </c>
      <c r="C351" s="252" t="s">
        <v>43</v>
      </c>
      <c r="D351" s="111" t="s">
        <v>360</v>
      </c>
      <c r="E351" s="113"/>
      <c r="F351" s="241">
        <f>F352</f>
        <v>39999.65</v>
      </c>
    </row>
    <row r="352" spans="1:6" ht="30.75">
      <c r="A352" s="101" t="s">
        <v>5</v>
      </c>
      <c r="B352" s="252" t="s">
        <v>51</v>
      </c>
      <c r="C352" s="252" t="s">
        <v>43</v>
      </c>
      <c r="D352" s="111" t="s">
        <v>361</v>
      </c>
      <c r="E352" s="113"/>
      <c r="F352" s="241">
        <f>F353</f>
        <v>39999.65</v>
      </c>
    </row>
    <row r="353" spans="1:6" ht="108.75">
      <c r="A353" s="101" t="s">
        <v>547</v>
      </c>
      <c r="B353" s="252" t="s">
        <v>51</v>
      </c>
      <c r="C353" s="252" t="s">
        <v>43</v>
      </c>
      <c r="D353" s="106" t="s">
        <v>548</v>
      </c>
      <c r="E353" s="113"/>
      <c r="F353" s="241">
        <f>F354</f>
        <v>39999.65</v>
      </c>
    </row>
    <row r="354" spans="1:6" ht="15">
      <c r="A354" s="253" t="s">
        <v>289</v>
      </c>
      <c r="B354" s="99" t="s">
        <v>51</v>
      </c>
      <c r="C354" s="99" t="s">
        <v>43</v>
      </c>
      <c r="D354" s="108" t="s">
        <v>548</v>
      </c>
      <c r="E354" s="110">
        <v>500</v>
      </c>
      <c r="F354" s="244">
        <f>'Приложение 4'!G255</f>
        <v>39999.65</v>
      </c>
    </row>
    <row r="355" spans="1:6" ht="15">
      <c r="A355" s="212" t="s">
        <v>162</v>
      </c>
      <c r="B355" s="102" t="s">
        <v>51</v>
      </c>
      <c r="C355" s="141" t="s">
        <v>46</v>
      </c>
      <c r="D355" s="154" t="s">
        <v>322</v>
      </c>
      <c r="E355" s="154"/>
      <c r="F355" s="241">
        <f>F356</f>
        <v>1567115.03</v>
      </c>
    </row>
    <row r="356" spans="1:6" ht="30.75">
      <c r="A356" s="119" t="s">
        <v>812</v>
      </c>
      <c r="B356" s="102" t="s">
        <v>51</v>
      </c>
      <c r="C356" s="141" t="s">
        <v>46</v>
      </c>
      <c r="D356" s="133" t="s">
        <v>380</v>
      </c>
      <c r="E356" s="120"/>
      <c r="F356" s="241">
        <f>F357</f>
        <v>1567115.03</v>
      </c>
    </row>
    <row r="357" spans="1:6" ht="62.25">
      <c r="A357" s="119" t="s">
        <v>813</v>
      </c>
      <c r="B357" s="102" t="s">
        <v>51</v>
      </c>
      <c r="C357" s="141" t="s">
        <v>46</v>
      </c>
      <c r="D357" s="106" t="s">
        <v>387</v>
      </c>
      <c r="E357" s="122"/>
      <c r="F357" s="241">
        <f>F358+F362</f>
        <v>1567115.03</v>
      </c>
    </row>
    <row r="358" spans="1:6" ht="30.75">
      <c r="A358" s="215" t="s">
        <v>261</v>
      </c>
      <c r="B358" s="102" t="s">
        <v>51</v>
      </c>
      <c r="C358" s="102" t="s">
        <v>46</v>
      </c>
      <c r="D358" s="106" t="s">
        <v>436</v>
      </c>
      <c r="E358" s="118"/>
      <c r="F358" s="241">
        <f>F359</f>
        <v>1507157.03</v>
      </c>
    </row>
    <row r="359" spans="1:6" ht="30.75">
      <c r="A359" s="213" t="s">
        <v>168</v>
      </c>
      <c r="B359" s="99" t="s">
        <v>51</v>
      </c>
      <c r="C359" s="99" t="s">
        <v>46</v>
      </c>
      <c r="D359" s="156" t="s">
        <v>262</v>
      </c>
      <c r="E359" s="118"/>
      <c r="F359" s="244">
        <f>F360+F361</f>
        <v>1507157.03</v>
      </c>
    </row>
    <row r="360" spans="1:6" ht="62.25">
      <c r="A360" s="213" t="s">
        <v>54</v>
      </c>
      <c r="B360" s="99" t="s">
        <v>51</v>
      </c>
      <c r="C360" s="99" t="s">
        <v>46</v>
      </c>
      <c r="D360" s="156" t="s">
        <v>262</v>
      </c>
      <c r="E360" s="117">
        <v>100</v>
      </c>
      <c r="F360" s="244">
        <f>'Приложение 4'!G474</f>
        <v>1347029.82</v>
      </c>
    </row>
    <row r="361" spans="1:6" ht="30.75">
      <c r="A361" s="213" t="s">
        <v>161</v>
      </c>
      <c r="B361" s="99" t="s">
        <v>51</v>
      </c>
      <c r="C361" s="99" t="s">
        <v>46</v>
      </c>
      <c r="D361" s="156" t="s">
        <v>262</v>
      </c>
      <c r="E361" s="117">
        <v>200</v>
      </c>
      <c r="F361" s="244">
        <f>'Приложение 4'!G475</f>
        <v>160127.21</v>
      </c>
    </row>
    <row r="362" spans="1:6" ht="30.75">
      <c r="A362" s="215" t="s">
        <v>263</v>
      </c>
      <c r="B362" s="102" t="s">
        <v>51</v>
      </c>
      <c r="C362" s="102" t="s">
        <v>46</v>
      </c>
      <c r="D362" s="106" t="s">
        <v>437</v>
      </c>
      <c r="E362" s="118"/>
      <c r="F362" s="241">
        <f>F363</f>
        <v>59958</v>
      </c>
    </row>
    <row r="363" spans="1:6" ht="49.5" customHeight="1">
      <c r="A363" s="213" t="s">
        <v>264</v>
      </c>
      <c r="B363" s="99" t="s">
        <v>51</v>
      </c>
      <c r="C363" s="99" t="s">
        <v>46</v>
      </c>
      <c r="D363" s="108" t="s">
        <v>455</v>
      </c>
      <c r="E363" s="117"/>
      <c r="F363" s="244">
        <f>F364</f>
        <v>59958</v>
      </c>
    </row>
    <row r="364" spans="1:6" ht="62.25">
      <c r="A364" s="213" t="s">
        <v>54</v>
      </c>
      <c r="B364" s="99" t="s">
        <v>51</v>
      </c>
      <c r="C364" s="99" t="s">
        <v>46</v>
      </c>
      <c r="D364" s="108" t="s">
        <v>455</v>
      </c>
      <c r="E364" s="117">
        <v>100</v>
      </c>
      <c r="F364" s="244">
        <f>'Приложение 4'!G478</f>
        <v>59958</v>
      </c>
    </row>
    <row r="365" spans="1:6" ht="15">
      <c r="A365" s="212" t="s">
        <v>137</v>
      </c>
      <c r="B365" s="129" t="s">
        <v>48</v>
      </c>
      <c r="C365" s="130"/>
      <c r="D365" s="108"/>
      <c r="E365" s="110"/>
      <c r="F365" s="241">
        <f aca="true" t="shared" si="0" ref="F365:F370">F366</f>
        <v>326201.96</v>
      </c>
    </row>
    <row r="366" spans="1:6" ht="15">
      <c r="A366" s="212" t="s">
        <v>117</v>
      </c>
      <c r="B366" s="129" t="s">
        <v>48</v>
      </c>
      <c r="C366" s="102" t="s">
        <v>50</v>
      </c>
      <c r="D366" s="108"/>
      <c r="E366" s="110"/>
      <c r="F366" s="241">
        <f t="shared" si="0"/>
        <v>326201.96</v>
      </c>
    </row>
    <row r="367" spans="1:6" ht="62.25">
      <c r="A367" s="212" t="s">
        <v>771</v>
      </c>
      <c r="B367" s="129" t="s">
        <v>48</v>
      </c>
      <c r="C367" s="102" t="s">
        <v>50</v>
      </c>
      <c r="D367" s="111" t="s">
        <v>358</v>
      </c>
      <c r="E367" s="113"/>
      <c r="F367" s="241">
        <f t="shared" si="0"/>
        <v>326201.96</v>
      </c>
    </row>
    <row r="368" spans="1:6" ht="108.75">
      <c r="A368" s="212" t="s">
        <v>772</v>
      </c>
      <c r="B368" s="129" t="s">
        <v>48</v>
      </c>
      <c r="C368" s="102" t="s">
        <v>50</v>
      </c>
      <c r="D368" s="111" t="s">
        <v>359</v>
      </c>
      <c r="E368" s="102"/>
      <c r="F368" s="241">
        <f t="shared" si="0"/>
        <v>326201.96</v>
      </c>
    </row>
    <row r="369" spans="1:6" ht="62.25">
      <c r="A369" s="212" t="s">
        <v>534</v>
      </c>
      <c r="B369" s="129" t="s">
        <v>48</v>
      </c>
      <c r="C369" s="102" t="s">
        <v>50</v>
      </c>
      <c r="D369" s="111" t="s">
        <v>438</v>
      </c>
      <c r="E369" s="102"/>
      <c r="F369" s="241">
        <f t="shared" si="0"/>
        <v>326201.96</v>
      </c>
    </row>
    <row r="370" spans="1:6" ht="30.75">
      <c r="A370" s="139" t="s">
        <v>535</v>
      </c>
      <c r="B370" s="129" t="s">
        <v>48</v>
      </c>
      <c r="C370" s="102" t="s">
        <v>50</v>
      </c>
      <c r="D370" s="111" t="s">
        <v>138</v>
      </c>
      <c r="E370" s="102"/>
      <c r="F370" s="241">
        <f t="shared" si="0"/>
        <v>326201.96</v>
      </c>
    </row>
    <row r="371" spans="1:6" ht="30.75">
      <c r="A371" s="213" t="s">
        <v>161</v>
      </c>
      <c r="B371" s="130" t="s">
        <v>48</v>
      </c>
      <c r="C371" s="99" t="s">
        <v>50</v>
      </c>
      <c r="D371" s="127" t="s">
        <v>138</v>
      </c>
      <c r="E371" s="110">
        <v>200</v>
      </c>
      <c r="F371" s="244">
        <f>'Приложение 4'!G262</f>
        <v>326201.96</v>
      </c>
    </row>
    <row r="372" spans="1:6" ht="15">
      <c r="A372" s="212" t="s">
        <v>173</v>
      </c>
      <c r="B372" s="102" t="s">
        <v>52</v>
      </c>
      <c r="C372" s="99"/>
      <c r="D372" s="154"/>
      <c r="E372" s="154"/>
      <c r="F372" s="241">
        <f>F373+F379+F406+F425</f>
        <v>63018628.530000016</v>
      </c>
    </row>
    <row r="373" spans="1:6" ht="15">
      <c r="A373" s="212" t="s">
        <v>164</v>
      </c>
      <c r="B373" s="102" t="s">
        <v>52</v>
      </c>
      <c r="C373" s="141" t="s">
        <v>43</v>
      </c>
      <c r="D373" s="154"/>
      <c r="E373" s="154"/>
      <c r="F373" s="241">
        <f>F375</f>
        <v>808296.26</v>
      </c>
    </row>
    <row r="374" spans="1:6" ht="39" customHeight="1">
      <c r="A374" s="119" t="s">
        <v>775</v>
      </c>
      <c r="B374" s="102" t="s">
        <v>52</v>
      </c>
      <c r="C374" s="141" t="s">
        <v>43</v>
      </c>
      <c r="D374" s="133" t="s">
        <v>367</v>
      </c>
      <c r="E374" s="141"/>
      <c r="F374" s="241">
        <f>F375</f>
        <v>808296.26</v>
      </c>
    </row>
    <row r="375" spans="1:6" ht="62.25">
      <c r="A375" s="119" t="s">
        <v>814</v>
      </c>
      <c r="B375" s="102" t="s">
        <v>52</v>
      </c>
      <c r="C375" s="141" t="s">
        <v>43</v>
      </c>
      <c r="D375" s="133" t="s">
        <v>385</v>
      </c>
      <c r="E375" s="154"/>
      <c r="F375" s="241">
        <f>F376</f>
        <v>808296.26</v>
      </c>
    </row>
    <row r="376" spans="1:6" ht="30.75">
      <c r="A376" s="215" t="s">
        <v>212</v>
      </c>
      <c r="B376" s="102" t="s">
        <v>52</v>
      </c>
      <c r="C376" s="141" t="s">
        <v>43</v>
      </c>
      <c r="D376" s="133" t="s">
        <v>439</v>
      </c>
      <c r="E376" s="154"/>
      <c r="F376" s="241">
        <f>F377</f>
        <v>808296.26</v>
      </c>
    </row>
    <row r="377" spans="1:6" ht="30.75">
      <c r="A377" s="214" t="s">
        <v>280</v>
      </c>
      <c r="B377" s="99" t="s">
        <v>52</v>
      </c>
      <c r="C377" s="140" t="s">
        <v>43</v>
      </c>
      <c r="D377" s="156" t="s">
        <v>213</v>
      </c>
      <c r="E377" s="157"/>
      <c r="F377" s="244">
        <f>F378</f>
        <v>808296.26</v>
      </c>
    </row>
    <row r="378" spans="1:6" ht="15">
      <c r="A378" s="213" t="s">
        <v>290</v>
      </c>
      <c r="B378" s="99" t="s">
        <v>52</v>
      </c>
      <c r="C378" s="140" t="s">
        <v>43</v>
      </c>
      <c r="D378" s="156" t="s">
        <v>213</v>
      </c>
      <c r="E378" s="140">
        <v>300</v>
      </c>
      <c r="F378" s="244">
        <f>'Приложение 4'!G269</f>
        <v>808296.26</v>
      </c>
    </row>
    <row r="379" spans="1:6" ht="15">
      <c r="A379" s="212" t="s">
        <v>291</v>
      </c>
      <c r="B379" s="102" t="s">
        <v>52</v>
      </c>
      <c r="C379" s="141" t="s">
        <v>45</v>
      </c>
      <c r="D379" s="154"/>
      <c r="E379" s="154"/>
      <c r="F379" s="241">
        <f>F385+F401+F380</f>
        <v>16101012.64</v>
      </c>
    </row>
    <row r="380" spans="1:6" ht="30.75">
      <c r="A380" s="119" t="s">
        <v>809</v>
      </c>
      <c r="B380" s="102" t="s">
        <v>52</v>
      </c>
      <c r="C380" s="141" t="s">
        <v>45</v>
      </c>
      <c r="D380" s="133" t="s">
        <v>380</v>
      </c>
      <c r="E380" s="154"/>
      <c r="F380" s="241">
        <f>F381</f>
        <v>1569145</v>
      </c>
    </row>
    <row r="381" spans="1:6" ht="62.25">
      <c r="A381" s="119" t="s">
        <v>813</v>
      </c>
      <c r="B381" s="102" t="s">
        <v>52</v>
      </c>
      <c r="C381" s="141" t="s">
        <v>45</v>
      </c>
      <c r="D381" s="106" t="s">
        <v>387</v>
      </c>
      <c r="E381" s="154"/>
      <c r="F381" s="241">
        <f>F382</f>
        <v>1569145</v>
      </c>
    </row>
    <row r="382" spans="1:6" ht="30.75">
      <c r="A382" s="215" t="s">
        <v>263</v>
      </c>
      <c r="B382" s="102" t="s">
        <v>52</v>
      </c>
      <c r="C382" s="141" t="s">
        <v>45</v>
      </c>
      <c r="D382" s="106" t="s">
        <v>437</v>
      </c>
      <c r="E382" s="154"/>
      <c r="F382" s="241">
        <f>F383</f>
        <v>1569145</v>
      </c>
    </row>
    <row r="383" spans="1:6" ht="46.5">
      <c r="A383" s="179" t="s">
        <v>28</v>
      </c>
      <c r="B383" s="99" t="s">
        <v>52</v>
      </c>
      <c r="C383" s="140" t="s">
        <v>45</v>
      </c>
      <c r="D383" s="108" t="s">
        <v>456</v>
      </c>
      <c r="E383" s="157"/>
      <c r="F383" s="244">
        <f>F384</f>
        <v>1569145</v>
      </c>
    </row>
    <row r="384" spans="1:6" ht="15">
      <c r="A384" s="213" t="s">
        <v>290</v>
      </c>
      <c r="B384" s="99" t="s">
        <v>52</v>
      </c>
      <c r="C384" s="140" t="s">
        <v>45</v>
      </c>
      <c r="D384" s="108" t="s">
        <v>456</v>
      </c>
      <c r="E384" s="140">
        <v>300</v>
      </c>
      <c r="F384" s="244">
        <f>'Приложение 4'!G485</f>
        <v>1569145</v>
      </c>
    </row>
    <row r="385" spans="1:6" ht="33.75" customHeight="1">
      <c r="A385" s="119" t="s">
        <v>775</v>
      </c>
      <c r="B385" s="102" t="s">
        <v>52</v>
      </c>
      <c r="C385" s="141" t="s">
        <v>45</v>
      </c>
      <c r="D385" s="133" t="s">
        <v>367</v>
      </c>
      <c r="E385" s="120"/>
      <c r="F385" s="241">
        <f>F386</f>
        <v>5021661.640000001</v>
      </c>
    </row>
    <row r="386" spans="1:6" ht="62.25">
      <c r="A386" s="119" t="s">
        <v>814</v>
      </c>
      <c r="B386" s="102" t="s">
        <v>52</v>
      </c>
      <c r="C386" s="141" t="s">
        <v>45</v>
      </c>
      <c r="D386" s="133" t="s">
        <v>385</v>
      </c>
      <c r="E386" s="120"/>
      <c r="F386" s="241">
        <f>F387</f>
        <v>5021661.640000001</v>
      </c>
    </row>
    <row r="387" spans="1:6" ht="30.75">
      <c r="A387" s="215" t="s">
        <v>212</v>
      </c>
      <c r="B387" s="102" t="s">
        <v>52</v>
      </c>
      <c r="C387" s="141" t="s">
        <v>45</v>
      </c>
      <c r="D387" s="106" t="s">
        <v>439</v>
      </c>
      <c r="E387" s="118"/>
      <c r="F387" s="241">
        <f>F388+F391+F394</f>
        <v>5021661.640000001</v>
      </c>
    </row>
    <row r="388" spans="1:6" ht="46.5">
      <c r="A388" s="213" t="s">
        <v>230</v>
      </c>
      <c r="B388" s="99" t="s">
        <v>52</v>
      </c>
      <c r="C388" s="140" t="s">
        <v>45</v>
      </c>
      <c r="D388" s="121" t="s">
        <v>232</v>
      </c>
      <c r="E388" s="117"/>
      <c r="F388" s="244">
        <f>F389+F390</f>
        <v>71733.92000000001</v>
      </c>
    </row>
    <row r="389" spans="1:6" ht="30.75">
      <c r="A389" s="213" t="s">
        <v>161</v>
      </c>
      <c r="B389" s="99" t="s">
        <v>52</v>
      </c>
      <c r="C389" s="140" t="s">
        <v>45</v>
      </c>
      <c r="D389" s="121" t="s">
        <v>232</v>
      </c>
      <c r="E389" s="110">
        <v>200</v>
      </c>
      <c r="F389" s="244">
        <f>'Приложение 4'!G317</f>
        <v>1034.6</v>
      </c>
    </row>
    <row r="390" spans="1:6" ht="15">
      <c r="A390" s="213" t="s">
        <v>290</v>
      </c>
      <c r="B390" s="99" t="s">
        <v>52</v>
      </c>
      <c r="C390" s="140" t="s">
        <v>45</v>
      </c>
      <c r="D390" s="121" t="s">
        <v>232</v>
      </c>
      <c r="E390" s="110">
        <v>300</v>
      </c>
      <c r="F390" s="244">
        <f>'Приложение 4'!G318</f>
        <v>70699.32</v>
      </c>
    </row>
    <row r="391" spans="1:6" ht="32.25" customHeight="1">
      <c r="A391" s="179" t="s">
        <v>267</v>
      </c>
      <c r="B391" s="99" t="s">
        <v>52</v>
      </c>
      <c r="C391" s="140" t="s">
        <v>45</v>
      </c>
      <c r="D391" s="121" t="s">
        <v>233</v>
      </c>
      <c r="E391" s="117"/>
      <c r="F391" s="244">
        <f>F392+F393</f>
        <v>106239.06</v>
      </c>
    </row>
    <row r="392" spans="1:6" ht="30.75">
      <c r="A392" s="213" t="s">
        <v>161</v>
      </c>
      <c r="B392" s="99" t="s">
        <v>52</v>
      </c>
      <c r="C392" s="140" t="s">
        <v>45</v>
      </c>
      <c r="D392" s="121" t="s">
        <v>233</v>
      </c>
      <c r="E392" s="117">
        <v>200</v>
      </c>
      <c r="F392" s="244">
        <f>'Приложение 4'!G320</f>
        <v>1627.7</v>
      </c>
    </row>
    <row r="393" spans="1:6" ht="15">
      <c r="A393" s="213" t="s">
        <v>290</v>
      </c>
      <c r="B393" s="99" t="s">
        <v>52</v>
      </c>
      <c r="C393" s="140" t="s">
        <v>45</v>
      </c>
      <c r="D393" s="121" t="s">
        <v>233</v>
      </c>
      <c r="E393" s="110">
        <v>300</v>
      </c>
      <c r="F393" s="244">
        <f>'Приложение 4'!G321</f>
        <v>104611.36</v>
      </c>
    </row>
    <row r="394" spans="1:6" ht="30.75">
      <c r="A394" s="213" t="s">
        <v>282</v>
      </c>
      <c r="B394" s="99" t="s">
        <v>52</v>
      </c>
      <c r="C394" s="140" t="s">
        <v>45</v>
      </c>
      <c r="D394" s="121" t="s">
        <v>234</v>
      </c>
      <c r="E394" s="117"/>
      <c r="F394" s="244">
        <f>F395+F398</f>
        <v>4843688.66</v>
      </c>
    </row>
    <row r="395" spans="1:6" ht="15">
      <c r="A395" s="179" t="s">
        <v>16</v>
      </c>
      <c r="B395" s="99" t="s">
        <v>52</v>
      </c>
      <c r="C395" s="140" t="s">
        <v>45</v>
      </c>
      <c r="D395" s="121" t="s">
        <v>235</v>
      </c>
      <c r="E395" s="117"/>
      <c r="F395" s="244">
        <f>F396+F397</f>
        <v>4252775.07</v>
      </c>
    </row>
    <row r="396" spans="1:6" ht="30.75">
      <c r="A396" s="213" t="s">
        <v>161</v>
      </c>
      <c r="B396" s="99" t="s">
        <v>52</v>
      </c>
      <c r="C396" s="140" t="s">
        <v>45</v>
      </c>
      <c r="D396" s="121" t="s">
        <v>235</v>
      </c>
      <c r="E396" s="110">
        <v>200</v>
      </c>
      <c r="F396" s="244">
        <f>'Приложение 4'!G324</f>
        <v>65003.67</v>
      </c>
    </row>
    <row r="397" spans="1:6" ht="15">
      <c r="A397" s="213" t="s">
        <v>290</v>
      </c>
      <c r="B397" s="99" t="s">
        <v>52</v>
      </c>
      <c r="C397" s="140" t="s">
        <v>45</v>
      </c>
      <c r="D397" s="121" t="s">
        <v>235</v>
      </c>
      <c r="E397" s="110">
        <v>300</v>
      </c>
      <c r="F397" s="244">
        <f>'Приложение 4'!G325</f>
        <v>4187771.4</v>
      </c>
    </row>
    <row r="398" spans="1:6" ht="15">
      <c r="A398" s="179" t="s">
        <v>56</v>
      </c>
      <c r="B398" s="99" t="s">
        <v>52</v>
      </c>
      <c r="C398" s="140" t="s">
        <v>45</v>
      </c>
      <c r="D398" s="121" t="s">
        <v>236</v>
      </c>
      <c r="E398" s="117"/>
      <c r="F398" s="244">
        <f>F399+F400</f>
        <v>590913.59</v>
      </c>
    </row>
    <row r="399" spans="1:6" ht="30.75">
      <c r="A399" s="213" t="s">
        <v>161</v>
      </c>
      <c r="B399" s="99" t="s">
        <v>52</v>
      </c>
      <c r="C399" s="140" t="s">
        <v>45</v>
      </c>
      <c r="D399" s="121" t="s">
        <v>236</v>
      </c>
      <c r="E399" s="110">
        <v>200</v>
      </c>
      <c r="F399" s="244">
        <f>'Приложение 4'!G327</f>
        <v>10306.72</v>
      </c>
    </row>
    <row r="400" spans="1:6" ht="15">
      <c r="A400" s="213" t="s">
        <v>290</v>
      </c>
      <c r="B400" s="99" t="s">
        <v>52</v>
      </c>
      <c r="C400" s="140" t="s">
        <v>45</v>
      </c>
      <c r="D400" s="121" t="s">
        <v>236</v>
      </c>
      <c r="E400" s="110">
        <v>300</v>
      </c>
      <c r="F400" s="244">
        <f>'Приложение 4'!G328</f>
        <v>580606.87</v>
      </c>
    </row>
    <row r="401" spans="1:6" ht="30.75">
      <c r="A401" s="119" t="s">
        <v>801</v>
      </c>
      <c r="B401" s="102" t="s">
        <v>52</v>
      </c>
      <c r="C401" s="141" t="s">
        <v>45</v>
      </c>
      <c r="D401" s="133" t="s">
        <v>378</v>
      </c>
      <c r="E401" s="154"/>
      <c r="F401" s="241">
        <f>F402</f>
        <v>9510206</v>
      </c>
    </row>
    <row r="402" spans="1:6" ht="62.25">
      <c r="A402" s="119" t="s">
        <v>802</v>
      </c>
      <c r="B402" s="102" t="s">
        <v>52</v>
      </c>
      <c r="C402" s="141" t="s">
        <v>45</v>
      </c>
      <c r="D402" s="133" t="s">
        <v>386</v>
      </c>
      <c r="E402" s="154"/>
      <c r="F402" s="241">
        <f>F403</f>
        <v>9510206</v>
      </c>
    </row>
    <row r="403" spans="1:6" ht="46.5">
      <c r="A403" s="215" t="s">
        <v>246</v>
      </c>
      <c r="B403" s="102" t="s">
        <v>52</v>
      </c>
      <c r="C403" s="141" t="s">
        <v>45</v>
      </c>
      <c r="D403" s="119" t="s">
        <v>440</v>
      </c>
      <c r="E403" s="154"/>
      <c r="F403" s="241">
        <f>F404</f>
        <v>9510206</v>
      </c>
    </row>
    <row r="404" spans="1:6" ht="78">
      <c r="A404" s="179" t="s">
        <v>27</v>
      </c>
      <c r="B404" s="99" t="s">
        <v>52</v>
      </c>
      <c r="C404" s="140" t="s">
        <v>45</v>
      </c>
      <c r="D404" s="121" t="s">
        <v>247</v>
      </c>
      <c r="E404" s="157"/>
      <c r="F404" s="244">
        <f>F405</f>
        <v>9510206</v>
      </c>
    </row>
    <row r="405" spans="1:6" ht="15">
      <c r="A405" s="213" t="s">
        <v>290</v>
      </c>
      <c r="B405" s="99" t="s">
        <v>52</v>
      </c>
      <c r="C405" s="140" t="s">
        <v>45</v>
      </c>
      <c r="D405" s="121" t="s">
        <v>247</v>
      </c>
      <c r="E405" s="140">
        <v>300</v>
      </c>
      <c r="F405" s="244">
        <f>'Приложение 4'!G447</f>
        <v>9510206</v>
      </c>
    </row>
    <row r="406" spans="1:6" ht="15">
      <c r="A406" s="212" t="s">
        <v>174</v>
      </c>
      <c r="B406" s="102" t="s">
        <v>52</v>
      </c>
      <c r="C406" s="141" t="s">
        <v>46</v>
      </c>
      <c r="D406" s="154"/>
      <c r="E406" s="154"/>
      <c r="F406" s="241">
        <f>F407+F420</f>
        <v>43666488.35000001</v>
      </c>
    </row>
    <row r="407" spans="1:6" ht="47.25" customHeight="1">
      <c r="A407" s="119" t="s">
        <v>775</v>
      </c>
      <c r="B407" s="102" t="s">
        <v>52</v>
      </c>
      <c r="C407" s="141" t="s">
        <v>46</v>
      </c>
      <c r="D407" s="133" t="s">
        <v>367</v>
      </c>
      <c r="E407" s="141"/>
      <c r="F407" s="241">
        <f>F408+F416</f>
        <v>43326492.00000001</v>
      </c>
    </row>
    <row r="408" spans="1:6" ht="62.25">
      <c r="A408" s="119" t="s">
        <v>814</v>
      </c>
      <c r="B408" s="102" t="s">
        <v>52</v>
      </c>
      <c r="C408" s="141" t="s">
        <v>46</v>
      </c>
      <c r="D408" s="133" t="s">
        <v>385</v>
      </c>
      <c r="E408" s="141"/>
      <c r="F408" s="241">
        <f>F409</f>
        <v>39700057.330000006</v>
      </c>
    </row>
    <row r="409" spans="1:6" ht="30.75">
      <c r="A409" s="215" t="s">
        <v>212</v>
      </c>
      <c r="B409" s="102" t="s">
        <v>52</v>
      </c>
      <c r="C409" s="141" t="s">
        <v>46</v>
      </c>
      <c r="D409" s="106" t="s">
        <v>439</v>
      </c>
      <c r="E409" s="118"/>
      <c r="F409" s="241">
        <f>F410+F412+F414</f>
        <v>39700057.330000006</v>
      </c>
    </row>
    <row r="410" spans="1:6" ht="15">
      <c r="A410" s="212" t="s">
        <v>275</v>
      </c>
      <c r="B410" s="102" t="s">
        <v>52</v>
      </c>
      <c r="C410" s="141" t="s">
        <v>46</v>
      </c>
      <c r="D410" s="119" t="s">
        <v>231</v>
      </c>
      <c r="E410" s="120"/>
      <c r="F410" s="241">
        <f>F411</f>
        <v>2114658.28</v>
      </c>
    </row>
    <row r="411" spans="1:6" ht="15">
      <c r="A411" s="213" t="s">
        <v>290</v>
      </c>
      <c r="B411" s="99" t="s">
        <v>52</v>
      </c>
      <c r="C411" s="140" t="s">
        <v>46</v>
      </c>
      <c r="D411" s="121" t="s">
        <v>231</v>
      </c>
      <c r="E411" s="110">
        <v>300</v>
      </c>
      <c r="F411" s="244">
        <f>'Приложение 4'!G334</f>
        <v>2114658.28</v>
      </c>
    </row>
    <row r="412" spans="1:6" ht="39" customHeight="1">
      <c r="A412" s="316" t="s">
        <v>632</v>
      </c>
      <c r="B412" s="99" t="s">
        <v>52</v>
      </c>
      <c r="C412" s="140" t="s">
        <v>46</v>
      </c>
      <c r="D412" s="111" t="s">
        <v>633</v>
      </c>
      <c r="E412" s="110"/>
      <c r="F412" s="241">
        <f>F413</f>
        <v>34463140.74</v>
      </c>
    </row>
    <row r="413" spans="1:6" ht="24.75" customHeight="1">
      <c r="A413" s="213" t="s">
        <v>290</v>
      </c>
      <c r="B413" s="99" t="s">
        <v>52</v>
      </c>
      <c r="C413" s="140" t="s">
        <v>46</v>
      </c>
      <c r="D413" s="127" t="s">
        <v>633</v>
      </c>
      <c r="E413" s="110">
        <v>300</v>
      </c>
      <c r="F413" s="244">
        <f>'Приложение 4'!G336</f>
        <v>34463140.74</v>
      </c>
    </row>
    <row r="414" spans="1:6" ht="45" customHeight="1">
      <c r="A414" s="316" t="s">
        <v>650</v>
      </c>
      <c r="B414" s="129" t="s">
        <v>52</v>
      </c>
      <c r="C414" s="129" t="s">
        <v>46</v>
      </c>
      <c r="D414" s="111" t="s">
        <v>651</v>
      </c>
      <c r="E414" s="129"/>
      <c r="F414" s="241">
        <f>F415</f>
        <v>3122258.31</v>
      </c>
    </row>
    <row r="415" spans="1:6" ht="26.25" customHeight="1">
      <c r="A415" s="213" t="s">
        <v>290</v>
      </c>
      <c r="B415" s="130" t="s">
        <v>52</v>
      </c>
      <c r="C415" s="130" t="s">
        <v>46</v>
      </c>
      <c r="D415" s="127" t="s">
        <v>651</v>
      </c>
      <c r="E415" s="130" t="s">
        <v>326</v>
      </c>
      <c r="F415" s="244">
        <f>'Приложение 4'!G338</f>
        <v>3122258.31</v>
      </c>
    </row>
    <row r="416" spans="1:6" ht="78">
      <c r="A416" s="119" t="s">
        <v>778</v>
      </c>
      <c r="B416" s="102" t="s">
        <v>52</v>
      </c>
      <c r="C416" s="141" t="s">
        <v>46</v>
      </c>
      <c r="D416" s="133" t="s">
        <v>384</v>
      </c>
      <c r="E416" s="154"/>
      <c r="F416" s="241">
        <f>F417</f>
        <v>3626434.67</v>
      </c>
    </row>
    <row r="417" spans="1:6" ht="62.25">
      <c r="A417" s="212" t="s">
        <v>583</v>
      </c>
      <c r="B417" s="102" t="s">
        <v>52</v>
      </c>
      <c r="C417" s="141" t="s">
        <v>46</v>
      </c>
      <c r="D417" s="106" t="s">
        <v>441</v>
      </c>
      <c r="E417" s="154"/>
      <c r="F417" s="241">
        <f>F418</f>
        <v>3626434.67</v>
      </c>
    </row>
    <row r="418" spans="1:6" ht="30.75">
      <c r="A418" s="179" t="s">
        <v>175</v>
      </c>
      <c r="B418" s="99" t="s">
        <v>52</v>
      </c>
      <c r="C418" s="140" t="s">
        <v>46</v>
      </c>
      <c r="D418" s="121" t="s">
        <v>214</v>
      </c>
      <c r="E418" s="157"/>
      <c r="F418" s="244">
        <f>F419</f>
        <v>3626434.67</v>
      </c>
    </row>
    <row r="419" spans="1:6" ht="15">
      <c r="A419" s="213" t="s">
        <v>290</v>
      </c>
      <c r="B419" s="99" t="s">
        <v>52</v>
      </c>
      <c r="C419" s="140" t="s">
        <v>46</v>
      </c>
      <c r="D419" s="121" t="s">
        <v>214</v>
      </c>
      <c r="E419" s="140">
        <v>300</v>
      </c>
      <c r="F419" s="244">
        <f>'Приложение 4'!G275</f>
        <v>3626434.67</v>
      </c>
    </row>
    <row r="420" spans="1:6" ht="30.75">
      <c r="A420" s="119" t="s">
        <v>801</v>
      </c>
      <c r="B420" s="102" t="s">
        <v>52</v>
      </c>
      <c r="C420" s="141" t="s">
        <v>46</v>
      </c>
      <c r="D420" s="133" t="s">
        <v>378</v>
      </c>
      <c r="E420" s="154"/>
      <c r="F420" s="241">
        <f>F421</f>
        <v>339996.35</v>
      </c>
    </row>
    <row r="421" spans="1:6" ht="62.25">
      <c r="A421" s="119" t="s">
        <v>815</v>
      </c>
      <c r="B421" s="102" t="s">
        <v>52</v>
      </c>
      <c r="C421" s="141" t="s">
        <v>46</v>
      </c>
      <c r="D421" s="133" t="s">
        <v>386</v>
      </c>
      <c r="E421" s="154"/>
      <c r="F421" s="241">
        <f>F422</f>
        <v>339996.35</v>
      </c>
    </row>
    <row r="422" spans="1:6" ht="30.75">
      <c r="A422" s="215" t="s">
        <v>240</v>
      </c>
      <c r="B422" s="102" t="s">
        <v>52</v>
      </c>
      <c r="C422" s="141" t="s">
        <v>46</v>
      </c>
      <c r="D422" s="106" t="s">
        <v>424</v>
      </c>
      <c r="E422" s="154"/>
      <c r="F422" s="241">
        <f>F423</f>
        <v>339996.35</v>
      </c>
    </row>
    <row r="423" spans="1:6" ht="15">
      <c r="A423" s="213" t="s">
        <v>40</v>
      </c>
      <c r="B423" s="99" t="s">
        <v>52</v>
      </c>
      <c r="C423" s="140" t="s">
        <v>46</v>
      </c>
      <c r="D423" s="121" t="s">
        <v>256</v>
      </c>
      <c r="E423" s="157"/>
      <c r="F423" s="244">
        <f>F424</f>
        <v>339996.35</v>
      </c>
    </row>
    <row r="424" spans="1:6" ht="15">
      <c r="A424" s="213" t="s">
        <v>290</v>
      </c>
      <c r="B424" s="99" t="s">
        <v>52</v>
      </c>
      <c r="C424" s="140" t="s">
        <v>46</v>
      </c>
      <c r="D424" s="121" t="s">
        <v>256</v>
      </c>
      <c r="E424" s="140" t="s">
        <v>326</v>
      </c>
      <c r="F424" s="244">
        <f>'Приложение 4'!G453</f>
        <v>339996.35</v>
      </c>
    </row>
    <row r="425" spans="1:6" ht="15">
      <c r="A425" s="212" t="s">
        <v>57</v>
      </c>
      <c r="B425" s="102" t="s">
        <v>52</v>
      </c>
      <c r="C425" s="141" t="s">
        <v>49</v>
      </c>
      <c r="D425" s="154"/>
      <c r="E425" s="154"/>
      <c r="F425" s="241">
        <f>F426+F435</f>
        <v>2442831.2800000003</v>
      </c>
    </row>
    <row r="426" spans="1:6" ht="52.5" customHeight="1">
      <c r="A426" s="119" t="s">
        <v>775</v>
      </c>
      <c r="B426" s="102" t="s">
        <v>52</v>
      </c>
      <c r="C426" s="141" t="s">
        <v>49</v>
      </c>
      <c r="D426" s="133" t="s">
        <v>367</v>
      </c>
      <c r="E426" s="141"/>
      <c r="F426" s="241">
        <f>F427</f>
        <v>2149962.7</v>
      </c>
    </row>
    <row r="427" spans="1:6" ht="78">
      <c r="A427" s="119" t="s">
        <v>816</v>
      </c>
      <c r="B427" s="102" t="s">
        <v>52</v>
      </c>
      <c r="C427" s="141" t="s">
        <v>49</v>
      </c>
      <c r="D427" s="133" t="s">
        <v>383</v>
      </c>
      <c r="E427" s="154"/>
      <c r="F427" s="241">
        <f>F428</f>
        <v>2149962.7</v>
      </c>
    </row>
    <row r="428" spans="1:6" ht="46.5">
      <c r="A428" s="215" t="s">
        <v>215</v>
      </c>
      <c r="B428" s="102" t="s">
        <v>52</v>
      </c>
      <c r="C428" s="141" t="s">
        <v>49</v>
      </c>
      <c r="D428" s="106" t="s">
        <v>442</v>
      </c>
      <c r="E428" s="154"/>
      <c r="F428" s="241">
        <f>F429+F432</f>
        <v>2149962.7</v>
      </c>
    </row>
    <row r="429" spans="1:6" ht="46.5">
      <c r="A429" s="179" t="s">
        <v>23</v>
      </c>
      <c r="B429" s="99" t="s">
        <v>52</v>
      </c>
      <c r="C429" s="140" t="s">
        <v>49</v>
      </c>
      <c r="D429" s="108" t="s">
        <v>216</v>
      </c>
      <c r="E429" s="157"/>
      <c r="F429" s="244">
        <f>F430+F431</f>
        <v>1538449.11</v>
      </c>
    </row>
    <row r="430" spans="1:6" ht="62.25">
      <c r="A430" s="213" t="s">
        <v>54</v>
      </c>
      <c r="B430" s="99" t="s">
        <v>52</v>
      </c>
      <c r="C430" s="140" t="s">
        <v>49</v>
      </c>
      <c r="D430" s="108" t="s">
        <v>216</v>
      </c>
      <c r="E430" s="140">
        <v>100</v>
      </c>
      <c r="F430" s="244">
        <f>'Приложение 4'!G281</f>
        <v>1470369.11</v>
      </c>
    </row>
    <row r="431" spans="1:6" ht="30.75">
      <c r="A431" s="213" t="s">
        <v>161</v>
      </c>
      <c r="B431" s="99" t="s">
        <v>52</v>
      </c>
      <c r="C431" s="140" t="s">
        <v>49</v>
      </c>
      <c r="D431" s="108" t="s">
        <v>216</v>
      </c>
      <c r="E431" s="140">
        <v>200</v>
      </c>
      <c r="F431" s="244">
        <f>'Приложение 4'!G282</f>
        <v>68080</v>
      </c>
    </row>
    <row r="432" spans="1:6" ht="62.25">
      <c r="A432" s="312" t="s">
        <v>630</v>
      </c>
      <c r="B432" s="99" t="s">
        <v>52</v>
      </c>
      <c r="C432" s="140" t="s">
        <v>49</v>
      </c>
      <c r="D432" s="273" t="s">
        <v>631</v>
      </c>
      <c r="E432" s="140"/>
      <c r="F432" s="241">
        <f>F433+F434</f>
        <v>611513.5900000001</v>
      </c>
    </row>
    <row r="433" spans="1:6" ht="62.25">
      <c r="A433" s="270" t="s">
        <v>54</v>
      </c>
      <c r="B433" s="99" t="s">
        <v>52</v>
      </c>
      <c r="C433" s="140" t="s">
        <v>49</v>
      </c>
      <c r="D433" s="272" t="s">
        <v>631</v>
      </c>
      <c r="E433" s="140" t="s">
        <v>171</v>
      </c>
      <c r="F433" s="244">
        <f>'Приложение 4'!G284</f>
        <v>524025.03</v>
      </c>
    </row>
    <row r="434" spans="1:6" ht="30.75">
      <c r="A434" s="270" t="s">
        <v>161</v>
      </c>
      <c r="B434" s="99" t="s">
        <v>52</v>
      </c>
      <c r="C434" s="140" t="s">
        <v>49</v>
      </c>
      <c r="D434" s="272" t="s">
        <v>631</v>
      </c>
      <c r="E434" s="140" t="s">
        <v>172</v>
      </c>
      <c r="F434" s="244">
        <f>'Приложение 4'!G285</f>
        <v>87488.56</v>
      </c>
    </row>
    <row r="435" spans="1:6" ht="46.5">
      <c r="A435" s="119" t="s">
        <v>817</v>
      </c>
      <c r="B435" s="102" t="s">
        <v>52</v>
      </c>
      <c r="C435" s="102" t="s">
        <v>49</v>
      </c>
      <c r="D435" s="133" t="s">
        <v>374</v>
      </c>
      <c r="E435" s="141"/>
      <c r="F435" s="241">
        <f>F436</f>
        <v>292868.57999999996</v>
      </c>
    </row>
    <row r="436" spans="1:6" ht="62.25">
      <c r="A436" s="119" t="s">
        <v>818</v>
      </c>
      <c r="B436" s="102" t="s">
        <v>52</v>
      </c>
      <c r="C436" s="102" t="s">
        <v>49</v>
      </c>
      <c r="D436" s="133" t="s">
        <v>446</v>
      </c>
      <c r="E436" s="154"/>
      <c r="F436" s="241">
        <f>F437</f>
        <v>292868.57999999996</v>
      </c>
    </row>
    <row r="437" spans="1:6" ht="48.75" customHeight="1">
      <c r="A437" s="119" t="s">
        <v>217</v>
      </c>
      <c r="B437" s="102" t="s">
        <v>52</v>
      </c>
      <c r="C437" s="102" t="s">
        <v>49</v>
      </c>
      <c r="D437" s="106" t="s">
        <v>447</v>
      </c>
      <c r="E437" s="154"/>
      <c r="F437" s="241">
        <f>F438</f>
        <v>292868.57999999996</v>
      </c>
    </row>
    <row r="438" spans="1:6" ht="46.5">
      <c r="A438" s="214" t="s">
        <v>317</v>
      </c>
      <c r="B438" s="99" t="s">
        <v>52</v>
      </c>
      <c r="C438" s="99" t="s">
        <v>49</v>
      </c>
      <c r="D438" s="121" t="s">
        <v>218</v>
      </c>
      <c r="E438" s="157"/>
      <c r="F438" s="244">
        <f>F439+F440</f>
        <v>292868.57999999996</v>
      </c>
    </row>
    <row r="439" spans="1:6" ht="62.25">
      <c r="A439" s="213" t="s">
        <v>54</v>
      </c>
      <c r="B439" s="99" t="s">
        <v>52</v>
      </c>
      <c r="C439" s="99" t="s">
        <v>49</v>
      </c>
      <c r="D439" s="121" t="s">
        <v>218</v>
      </c>
      <c r="E439" s="140">
        <v>100</v>
      </c>
      <c r="F439" s="244">
        <f>'Приложение 4'!G290</f>
        <v>144959.58</v>
      </c>
    </row>
    <row r="440" spans="1:6" ht="30.75">
      <c r="A440" s="213" t="s">
        <v>161</v>
      </c>
      <c r="B440" s="99" t="s">
        <v>52</v>
      </c>
      <c r="C440" s="99" t="s">
        <v>49</v>
      </c>
      <c r="D440" s="121" t="s">
        <v>218</v>
      </c>
      <c r="E440" s="140">
        <v>200</v>
      </c>
      <c r="F440" s="244">
        <f>'Приложение 4'!G291</f>
        <v>147909</v>
      </c>
    </row>
    <row r="441" spans="1:6" ht="15">
      <c r="A441" s="212" t="s">
        <v>35</v>
      </c>
      <c r="B441" s="129" t="s">
        <v>266</v>
      </c>
      <c r="C441" s="154" t="s">
        <v>322</v>
      </c>
      <c r="D441" s="154" t="s">
        <v>322</v>
      </c>
      <c r="E441" s="154"/>
      <c r="F441" s="241">
        <f aca="true" t="shared" si="1" ref="F441:F446">F442</f>
        <v>299970</v>
      </c>
    </row>
    <row r="442" spans="1:6" ht="15">
      <c r="A442" s="212" t="s">
        <v>36</v>
      </c>
      <c r="B442" s="102" t="s">
        <v>266</v>
      </c>
      <c r="C442" s="141" t="s">
        <v>43</v>
      </c>
      <c r="D442" s="154" t="s">
        <v>322</v>
      </c>
      <c r="E442" s="154"/>
      <c r="F442" s="241">
        <f t="shared" si="1"/>
        <v>299970</v>
      </c>
    </row>
    <row r="443" spans="1:6" ht="77.25" customHeight="1">
      <c r="A443" s="119" t="s">
        <v>804</v>
      </c>
      <c r="B443" s="102" t="s">
        <v>266</v>
      </c>
      <c r="C443" s="102" t="s">
        <v>43</v>
      </c>
      <c r="D443" s="133" t="s">
        <v>379</v>
      </c>
      <c r="E443" s="120"/>
      <c r="F443" s="241">
        <f t="shared" si="1"/>
        <v>299970</v>
      </c>
    </row>
    <row r="444" spans="1:6" ht="93">
      <c r="A444" s="212" t="s">
        <v>819</v>
      </c>
      <c r="B444" s="102" t="s">
        <v>266</v>
      </c>
      <c r="C444" s="102" t="s">
        <v>43</v>
      </c>
      <c r="D444" s="133" t="s">
        <v>382</v>
      </c>
      <c r="E444" s="120"/>
      <c r="F444" s="241">
        <f>F445+F448</f>
        <v>299970</v>
      </c>
    </row>
    <row r="445" spans="1:6" ht="71.25" customHeight="1">
      <c r="A445" s="215" t="s">
        <v>226</v>
      </c>
      <c r="B445" s="102" t="s">
        <v>266</v>
      </c>
      <c r="C445" s="102" t="s">
        <v>43</v>
      </c>
      <c r="D445" s="106" t="s">
        <v>443</v>
      </c>
      <c r="E445" s="118"/>
      <c r="F445" s="241">
        <f t="shared" si="1"/>
        <v>289970</v>
      </c>
    </row>
    <row r="446" spans="1:6" ht="62.25">
      <c r="A446" s="213" t="s">
        <v>265</v>
      </c>
      <c r="B446" s="99" t="s">
        <v>266</v>
      </c>
      <c r="C446" s="99" t="s">
        <v>43</v>
      </c>
      <c r="D446" s="108" t="s">
        <v>227</v>
      </c>
      <c r="E446" s="117"/>
      <c r="F446" s="244">
        <f t="shared" si="1"/>
        <v>289970</v>
      </c>
    </row>
    <row r="447" spans="1:6" ht="30.75">
      <c r="A447" s="213" t="s">
        <v>161</v>
      </c>
      <c r="B447" s="99" t="s">
        <v>266</v>
      </c>
      <c r="C447" s="99" t="s">
        <v>43</v>
      </c>
      <c r="D447" s="108" t="s">
        <v>227</v>
      </c>
      <c r="E447" s="122">
        <v>200</v>
      </c>
      <c r="F447" s="244">
        <f>'Приложение 4'!G298</f>
        <v>289970</v>
      </c>
    </row>
    <row r="448" spans="1:6" ht="46.5">
      <c r="A448" s="215" t="s">
        <v>349</v>
      </c>
      <c r="B448" s="102" t="s">
        <v>266</v>
      </c>
      <c r="C448" s="102" t="s">
        <v>43</v>
      </c>
      <c r="D448" s="106" t="s">
        <v>444</v>
      </c>
      <c r="E448" s="118"/>
      <c r="F448" s="241">
        <f>F449</f>
        <v>10000</v>
      </c>
    </row>
    <row r="449" spans="1:6" ht="62.25">
      <c r="A449" s="213" t="s">
        <v>265</v>
      </c>
      <c r="B449" s="99" t="s">
        <v>266</v>
      </c>
      <c r="C449" s="99" t="s">
        <v>43</v>
      </c>
      <c r="D449" s="108" t="s">
        <v>348</v>
      </c>
      <c r="E449" s="117"/>
      <c r="F449" s="244">
        <f>F450</f>
        <v>10000</v>
      </c>
    </row>
    <row r="450" spans="1:6" ht="30.75">
      <c r="A450" s="213" t="s">
        <v>161</v>
      </c>
      <c r="B450" s="99" t="s">
        <v>266</v>
      </c>
      <c r="C450" s="99" t="s">
        <v>43</v>
      </c>
      <c r="D450" s="108" t="s">
        <v>348</v>
      </c>
      <c r="E450" s="110">
        <v>200</v>
      </c>
      <c r="F450" s="244">
        <f>'Приложение 4'!G301</f>
        <v>10000</v>
      </c>
    </row>
    <row r="451" spans="1:6" ht="46.5">
      <c r="A451" s="212" t="s">
        <v>271</v>
      </c>
      <c r="B451" s="129" t="s">
        <v>277</v>
      </c>
      <c r="C451" s="140"/>
      <c r="D451" s="154" t="s">
        <v>322</v>
      </c>
      <c r="E451" s="154"/>
      <c r="F451" s="241">
        <f>F452</f>
        <v>6040401</v>
      </c>
    </row>
    <row r="452" spans="1:6" ht="46.5">
      <c r="A452" s="212" t="s">
        <v>53</v>
      </c>
      <c r="B452" s="102" t="s">
        <v>277</v>
      </c>
      <c r="C452" s="141" t="s">
        <v>43</v>
      </c>
      <c r="D452" s="154" t="s">
        <v>322</v>
      </c>
      <c r="E452" s="165"/>
      <c r="F452" s="241">
        <f>F453</f>
        <v>6040401</v>
      </c>
    </row>
    <row r="453" spans="1:6" ht="46.5">
      <c r="A453" s="119" t="s">
        <v>773</v>
      </c>
      <c r="B453" s="102" t="s">
        <v>277</v>
      </c>
      <c r="C453" s="141" t="s">
        <v>43</v>
      </c>
      <c r="D453" s="133" t="s">
        <v>362</v>
      </c>
      <c r="E453" s="165"/>
      <c r="F453" s="241">
        <f>F457</f>
        <v>6040401</v>
      </c>
    </row>
    <row r="454" spans="1:6" ht="62.25">
      <c r="A454" s="119" t="s">
        <v>820</v>
      </c>
      <c r="B454" s="102" t="s">
        <v>277</v>
      </c>
      <c r="C454" s="141" t="s">
        <v>43</v>
      </c>
      <c r="D454" s="133" t="s">
        <v>381</v>
      </c>
      <c r="E454" s="165"/>
      <c r="F454" s="241">
        <f>F455</f>
        <v>6040401</v>
      </c>
    </row>
    <row r="455" spans="1:6" ht="46.5">
      <c r="A455" s="215" t="s">
        <v>238</v>
      </c>
      <c r="B455" s="102" t="s">
        <v>277</v>
      </c>
      <c r="C455" s="141" t="s">
        <v>43</v>
      </c>
      <c r="D455" s="119" t="s">
        <v>445</v>
      </c>
      <c r="E455" s="165"/>
      <c r="F455" s="241">
        <f>F456</f>
        <v>6040401</v>
      </c>
    </row>
    <row r="456" spans="1:6" ht="50.25" customHeight="1">
      <c r="A456" s="180" t="s">
        <v>223</v>
      </c>
      <c r="B456" s="231" t="s">
        <v>277</v>
      </c>
      <c r="C456" s="141" t="s">
        <v>43</v>
      </c>
      <c r="D456" s="119" t="s">
        <v>237</v>
      </c>
      <c r="E456" s="165"/>
      <c r="F456" s="241">
        <f>F457</f>
        <v>6040401</v>
      </c>
    </row>
    <row r="457" spans="1:6" ht="19.5" customHeight="1">
      <c r="A457" s="121" t="s">
        <v>289</v>
      </c>
      <c r="B457" s="99" t="s">
        <v>277</v>
      </c>
      <c r="C457" s="140" t="s">
        <v>43</v>
      </c>
      <c r="D457" s="121" t="s">
        <v>237</v>
      </c>
      <c r="E457" s="122">
        <v>500</v>
      </c>
      <c r="F457" s="244">
        <f>'Приложение 4'!G345</f>
        <v>6040401</v>
      </c>
    </row>
  </sheetData>
  <sheetProtection/>
  <autoFilter ref="B7:E457"/>
  <mergeCells count="2">
    <mergeCell ref="A2:F2"/>
    <mergeCell ref="B1:F1"/>
  </mergeCells>
  <printOptions/>
  <pageMargins left="0.5118110236220472" right="0.1968503937007874" top="0.3937007874015748" bottom="0.3937007874015748"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G498"/>
  <sheetViews>
    <sheetView showZeros="0" view="pageBreakPreview" zoomScale="80" zoomScaleNormal="75" zoomScaleSheetLayoutView="80" zoomScalePageLayoutView="0" workbookViewId="0" topLeftCell="A1">
      <selection activeCell="I18" sqref="I18"/>
    </sheetView>
  </sheetViews>
  <sheetFormatPr defaultColWidth="9.125" defaultRowHeight="12.75"/>
  <cols>
    <col min="1" max="1" width="68.50390625" style="86" customWidth="1"/>
    <col min="2" max="2" width="8.50390625" style="73" customWidth="1"/>
    <col min="3" max="3" width="5.625" style="73" customWidth="1"/>
    <col min="4" max="4" width="6.50390625" style="73" customWidth="1"/>
    <col min="5" max="5" width="16.50390625" style="73" customWidth="1"/>
    <col min="6" max="6" width="6.375" style="73" customWidth="1"/>
    <col min="7" max="7" width="17.875" style="3" customWidth="1"/>
    <col min="8" max="16384" width="9.125" style="3" customWidth="1"/>
  </cols>
  <sheetData>
    <row r="1" spans="2:7" ht="16.5" customHeight="1">
      <c r="B1" s="356" t="s">
        <v>659</v>
      </c>
      <c r="C1" s="356"/>
      <c r="D1" s="356"/>
      <c r="E1" s="356"/>
      <c r="F1" s="356"/>
      <c r="G1" s="357"/>
    </row>
    <row r="2" spans="1:7" s="2" customFormat="1" ht="16.5" customHeight="1">
      <c r="A2" s="88"/>
      <c r="B2" s="360" t="s">
        <v>844</v>
      </c>
      <c r="C2" s="361"/>
      <c r="D2" s="361"/>
      <c r="E2" s="361"/>
      <c r="F2" s="361"/>
      <c r="G2" s="362"/>
    </row>
    <row r="3" spans="1:7" s="2" customFormat="1" ht="3.75" customHeight="1">
      <c r="A3" s="89" t="s">
        <v>176</v>
      </c>
      <c r="B3" s="361"/>
      <c r="C3" s="361"/>
      <c r="D3" s="361"/>
      <c r="E3" s="361"/>
      <c r="F3" s="361"/>
      <c r="G3" s="362"/>
    </row>
    <row r="4" spans="1:7" s="2" customFormat="1" ht="82.5" customHeight="1">
      <c r="A4" s="90"/>
      <c r="B4" s="361"/>
      <c r="C4" s="361"/>
      <c r="D4" s="361"/>
      <c r="E4" s="361"/>
      <c r="F4" s="361"/>
      <c r="G4" s="362"/>
    </row>
    <row r="5" spans="1:7" s="2" customFormat="1" ht="14.25" customHeight="1">
      <c r="A5" s="89" t="s">
        <v>176</v>
      </c>
      <c r="B5" s="358"/>
      <c r="C5" s="358"/>
      <c r="D5" s="358"/>
      <c r="E5" s="358"/>
      <c r="F5" s="358"/>
      <c r="G5" s="359"/>
    </row>
    <row r="6" spans="1:7" s="2" customFormat="1" ht="18.75" customHeight="1" hidden="1">
      <c r="A6" s="89" t="s">
        <v>176</v>
      </c>
      <c r="B6" s="358"/>
      <c r="C6" s="358"/>
      <c r="D6" s="358"/>
      <c r="E6" s="358"/>
      <c r="F6" s="358"/>
      <c r="G6" s="358"/>
    </row>
    <row r="7" spans="1:7" s="2" customFormat="1" ht="15" hidden="1">
      <c r="A7" s="89" t="s">
        <v>176</v>
      </c>
      <c r="B7" s="91"/>
      <c r="C7" s="69"/>
      <c r="D7" s="69"/>
      <c r="E7" s="69"/>
      <c r="F7" s="69"/>
      <c r="G7" s="1"/>
    </row>
    <row r="8" spans="1:7" s="2" customFormat="1" ht="20.25">
      <c r="A8" s="364" t="s">
        <v>163</v>
      </c>
      <c r="B8" s="364"/>
      <c r="C8" s="364"/>
      <c r="D8" s="364"/>
      <c r="E8" s="364"/>
      <c r="F8" s="364"/>
      <c r="G8" s="365"/>
    </row>
    <row r="9" spans="1:7" s="2" customFormat="1" ht="22.5" customHeight="1">
      <c r="A9" s="366" t="s">
        <v>678</v>
      </c>
      <c r="B9" s="366"/>
      <c r="C9" s="366"/>
      <c r="D9" s="366"/>
      <c r="E9" s="366"/>
      <c r="F9" s="366"/>
      <c r="G9" s="367"/>
    </row>
    <row r="10" spans="1:7" s="2" customFormat="1" ht="20.25" hidden="1">
      <c r="A10" s="93"/>
      <c r="B10" s="94"/>
      <c r="C10" s="92"/>
      <c r="D10" s="92"/>
      <c r="E10" s="92"/>
      <c r="F10" s="92"/>
      <c r="G10" s="182"/>
    </row>
    <row r="11" spans="1:7" s="2" customFormat="1" ht="14.25" customHeight="1">
      <c r="A11" s="95" t="s">
        <v>176</v>
      </c>
      <c r="B11" s="92"/>
      <c r="C11" s="92"/>
      <c r="D11" s="92"/>
      <c r="E11" s="92"/>
      <c r="F11" s="92"/>
      <c r="G11" s="258" t="s">
        <v>13</v>
      </c>
    </row>
    <row r="12" spans="1:7" s="4" customFormat="1" ht="31.5" customHeight="1">
      <c r="A12" s="368" t="s">
        <v>29</v>
      </c>
      <c r="B12" s="368" t="s">
        <v>31</v>
      </c>
      <c r="C12" s="368" t="s">
        <v>283</v>
      </c>
      <c r="D12" s="368" t="s">
        <v>284</v>
      </c>
      <c r="E12" s="368" t="s">
        <v>285</v>
      </c>
      <c r="F12" s="368" t="s">
        <v>286</v>
      </c>
      <c r="G12" s="363" t="s">
        <v>320</v>
      </c>
    </row>
    <row r="13" spans="1:7" s="4" customFormat="1" ht="3.75" customHeight="1">
      <c r="A13" s="368"/>
      <c r="B13" s="368"/>
      <c r="C13" s="368"/>
      <c r="D13" s="368"/>
      <c r="E13" s="368"/>
      <c r="F13" s="368"/>
      <c r="G13" s="363"/>
    </row>
    <row r="14" spans="1:7" s="61" customFormat="1" ht="15">
      <c r="A14" s="110">
        <v>1</v>
      </c>
      <c r="B14" s="72">
        <v>2</v>
      </c>
      <c r="C14" s="72">
        <v>3</v>
      </c>
      <c r="D14" s="72">
        <v>4</v>
      </c>
      <c r="E14" s="72">
        <v>5</v>
      </c>
      <c r="F14" s="72">
        <v>6</v>
      </c>
      <c r="G14" s="259">
        <v>7</v>
      </c>
    </row>
    <row r="15" spans="1:7" s="9" customFormat="1" ht="16.5" customHeight="1">
      <c r="A15" s="210" t="s">
        <v>166</v>
      </c>
      <c r="B15" s="96"/>
      <c r="C15" s="96"/>
      <c r="D15" s="96"/>
      <c r="E15" s="97"/>
      <c r="F15" s="96"/>
      <c r="G15" s="260">
        <f>G16+G302+G346+G454+G486</f>
        <v>469092728.6000001</v>
      </c>
    </row>
    <row r="16" spans="1:7" s="62" customFormat="1" ht="15">
      <c r="A16" s="211" t="s">
        <v>41</v>
      </c>
      <c r="B16" s="98" t="s">
        <v>42</v>
      </c>
      <c r="C16" s="99"/>
      <c r="D16" s="99"/>
      <c r="E16" s="100"/>
      <c r="F16" s="99"/>
      <c r="G16" s="261">
        <f>G17+G113+G135+G180+G231+G263+G292+G256+G250</f>
        <v>76509147.27999999</v>
      </c>
    </row>
    <row r="17" spans="1:7" s="63" customFormat="1" ht="16.5" customHeight="1">
      <c r="A17" s="212" t="s">
        <v>15</v>
      </c>
      <c r="B17" s="98" t="s">
        <v>42</v>
      </c>
      <c r="C17" s="102" t="s">
        <v>43</v>
      </c>
      <c r="D17" s="102"/>
      <c r="E17" s="103"/>
      <c r="F17" s="102"/>
      <c r="G17" s="262">
        <f>G18+G23+G41</f>
        <v>34579599.91</v>
      </c>
    </row>
    <row r="18" spans="1:7" s="64" customFormat="1" ht="36" customHeight="1">
      <c r="A18" s="212" t="s">
        <v>17</v>
      </c>
      <c r="B18" s="98" t="s">
        <v>42</v>
      </c>
      <c r="C18" s="102" t="s">
        <v>43</v>
      </c>
      <c r="D18" s="102" t="s">
        <v>44</v>
      </c>
      <c r="E18" s="104"/>
      <c r="F18" s="102"/>
      <c r="G18" s="263">
        <f>G19</f>
        <v>1465634.61</v>
      </c>
    </row>
    <row r="19" spans="1:7" s="65" customFormat="1" ht="33" customHeight="1">
      <c r="A19" s="106" t="s">
        <v>184</v>
      </c>
      <c r="B19" s="98" t="s">
        <v>42</v>
      </c>
      <c r="C19" s="102" t="s">
        <v>43</v>
      </c>
      <c r="D19" s="102" t="s">
        <v>44</v>
      </c>
      <c r="E19" s="106" t="s">
        <v>352</v>
      </c>
      <c r="F19" s="102"/>
      <c r="G19" s="263">
        <f>G22</f>
        <v>1465634.61</v>
      </c>
    </row>
    <row r="20" spans="1:7" s="66" customFormat="1" ht="18" customHeight="1">
      <c r="A20" s="106" t="s">
        <v>185</v>
      </c>
      <c r="B20" s="107" t="s">
        <v>42</v>
      </c>
      <c r="C20" s="99" t="s">
        <v>43</v>
      </c>
      <c r="D20" s="99" t="s">
        <v>44</v>
      </c>
      <c r="E20" s="108" t="s">
        <v>353</v>
      </c>
      <c r="F20" s="99"/>
      <c r="G20" s="264">
        <f>G21</f>
        <v>1465634.61</v>
      </c>
    </row>
    <row r="21" spans="1:7" s="65" customFormat="1" ht="33" customHeight="1">
      <c r="A21" s="213" t="s">
        <v>180</v>
      </c>
      <c r="B21" s="107" t="s">
        <v>42</v>
      </c>
      <c r="C21" s="99" t="s">
        <v>43</v>
      </c>
      <c r="D21" s="99" t="s">
        <v>44</v>
      </c>
      <c r="E21" s="100" t="s">
        <v>181</v>
      </c>
      <c r="F21" s="102"/>
      <c r="G21" s="264">
        <f>G22</f>
        <v>1465634.61</v>
      </c>
    </row>
    <row r="22" spans="1:7" s="62" customFormat="1" ht="63.75" customHeight="1">
      <c r="A22" s="213" t="s">
        <v>54</v>
      </c>
      <c r="B22" s="107" t="s">
        <v>42</v>
      </c>
      <c r="C22" s="99" t="s">
        <v>43</v>
      </c>
      <c r="D22" s="99" t="s">
        <v>44</v>
      </c>
      <c r="E22" s="100" t="s">
        <v>181</v>
      </c>
      <c r="F22" s="110">
        <v>100</v>
      </c>
      <c r="G22" s="264">
        <v>1465634.61</v>
      </c>
    </row>
    <row r="23" spans="1:7" s="11" customFormat="1" ht="52.5" customHeight="1">
      <c r="A23" s="212" t="s">
        <v>288</v>
      </c>
      <c r="B23" s="98" t="s">
        <v>42</v>
      </c>
      <c r="C23" s="102" t="s">
        <v>43</v>
      </c>
      <c r="D23" s="102" t="s">
        <v>46</v>
      </c>
      <c r="E23" s="111"/>
      <c r="F23" s="102"/>
      <c r="G23" s="261">
        <f>G24+G29+G34</f>
        <v>14704049.639999999</v>
      </c>
    </row>
    <row r="24" spans="1:7" s="6" customFormat="1" ht="17.25" customHeight="1">
      <c r="A24" s="106" t="s">
        <v>37</v>
      </c>
      <c r="B24" s="98" t="s">
        <v>42</v>
      </c>
      <c r="C24" s="102" t="s">
        <v>43</v>
      </c>
      <c r="D24" s="102" t="s">
        <v>46</v>
      </c>
      <c r="E24" s="106" t="s">
        <v>356</v>
      </c>
      <c r="F24" s="102"/>
      <c r="G24" s="261">
        <f>G25</f>
        <v>14344935.239999998</v>
      </c>
    </row>
    <row r="25" spans="1:7" s="7" customFormat="1" ht="30" customHeight="1">
      <c r="A25" s="106" t="s">
        <v>39</v>
      </c>
      <c r="B25" s="107" t="s">
        <v>42</v>
      </c>
      <c r="C25" s="99" t="s">
        <v>43</v>
      </c>
      <c r="D25" s="99" t="s">
        <v>46</v>
      </c>
      <c r="E25" s="106" t="s">
        <v>357</v>
      </c>
      <c r="F25" s="110"/>
      <c r="G25" s="265">
        <f>G26</f>
        <v>14344935.239999998</v>
      </c>
    </row>
    <row r="26" spans="1:7" s="7" customFormat="1" ht="30.75">
      <c r="A26" s="214" t="s">
        <v>180</v>
      </c>
      <c r="B26" s="107" t="s">
        <v>42</v>
      </c>
      <c r="C26" s="99" t="s">
        <v>43</v>
      </c>
      <c r="D26" s="99" t="s">
        <v>46</v>
      </c>
      <c r="E26" s="108" t="s">
        <v>10</v>
      </c>
      <c r="F26" s="110"/>
      <c r="G26" s="265">
        <f>G27+G28</f>
        <v>14344935.239999998</v>
      </c>
    </row>
    <row r="27" spans="1:7" s="10" customFormat="1" ht="63.75" customHeight="1">
      <c r="A27" s="213" t="s">
        <v>54</v>
      </c>
      <c r="B27" s="107" t="s">
        <v>42</v>
      </c>
      <c r="C27" s="99" t="s">
        <v>43</v>
      </c>
      <c r="D27" s="99" t="s">
        <v>46</v>
      </c>
      <c r="E27" s="108" t="s">
        <v>10</v>
      </c>
      <c r="F27" s="110">
        <v>100</v>
      </c>
      <c r="G27" s="265">
        <v>13530579.54</v>
      </c>
    </row>
    <row r="28" spans="1:7" s="12" customFormat="1" ht="33" customHeight="1">
      <c r="A28" s="213" t="s">
        <v>161</v>
      </c>
      <c r="B28" s="107" t="s">
        <v>42</v>
      </c>
      <c r="C28" s="99" t="s">
        <v>43</v>
      </c>
      <c r="D28" s="99" t="s">
        <v>46</v>
      </c>
      <c r="E28" s="108" t="s">
        <v>10</v>
      </c>
      <c r="F28" s="110">
        <v>200</v>
      </c>
      <c r="G28" s="265">
        <v>814355.7</v>
      </c>
    </row>
    <row r="29" spans="1:7" s="6" customFormat="1" ht="62.25">
      <c r="A29" s="212" t="s">
        <v>771</v>
      </c>
      <c r="B29" s="98" t="s">
        <v>42</v>
      </c>
      <c r="C29" s="102" t="s">
        <v>43</v>
      </c>
      <c r="D29" s="102" t="s">
        <v>46</v>
      </c>
      <c r="E29" s="106" t="s">
        <v>358</v>
      </c>
      <c r="F29" s="102"/>
      <c r="G29" s="261">
        <f>G30</f>
        <v>30770.73</v>
      </c>
    </row>
    <row r="30" spans="1:7" s="5" customFormat="1" ht="100.5" customHeight="1">
      <c r="A30" s="212" t="s">
        <v>772</v>
      </c>
      <c r="B30" s="98" t="s">
        <v>42</v>
      </c>
      <c r="C30" s="102" t="s">
        <v>43</v>
      </c>
      <c r="D30" s="102" t="s">
        <v>46</v>
      </c>
      <c r="E30" s="106" t="s">
        <v>359</v>
      </c>
      <c r="F30" s="102"/>
      <c r="G30" s="261">
        <f>G31</f>
        <v>30770.73</v>
      </c>
    </row>
    <row r="31" spans="1:7" s="5" customFormat="1" ht="69" customHeight="1">
      <c r="A31" s="212" t="s">
        <v>534</v>
      </c>
      <c r="B31" s="98" t="s">
        <v>42</v>
      </c>
      <c r="C31" s="102" t="s">
        <v>43</v>
      </c>
      <c r="D31" s="102" t="s">
        <v>46</v>
      </c>
      <c r="E31" s="106" t="s">
        <v>438</v>
      </c>
      <c r="F31" s="102"/>
      <c r="G31" s="261">
        <f>G32</f>
        <v>30770.73</v>
      </c>
    </row>
    <row r="32" spans="1:7" s="5" customFormat="1" ht="68.25" customHeight="1">
      <c r="A32" s="101" t="s">
        <v>536</v>
      </c>
      <c r="B32" s="98" t="s">
        <v>42</v>
      </c>
      <c r="C32" s="102" t="s">
        <v>43</v>
      </c>
      <c r="D32" s="102" t="s">
        <v>46</v>
      </c>
      <c r="E32" s="106" t="s">
        <v>224</v>
      </c>
      <c r="F32" s="102"/>
      <c r="G32" s="261">
        <f>G33</f>
        <v>30770.73</v>
      </c>
    </row>
    <row r="33" spans="1:7" s="5" customFormat="1" ht="66.75" customHeight="1">
      <c r="A33" s="213" t="s">
        <v>54</v>
      </c>
      <c r="B33" s="107" t="s">
        <v>42</v>
      </c>
      <c r="C33" s="99" t="s">
        <v>43</v>
      </c>
      <c r="D33" s="99" t="s">
        <v>46</v>
      </c>
      <c r="E33" s="108" t="s">
        <v>224</v>
      </c>
      <c r="F33" s="110">
        <v>100</v>
      </c>
      <c r="G33" s="265">
        <v>30770.73</v>
      </c>
    </row>
    <row r="34" spans="1:7" s="5" customFormat="1" ht="18" customHeight="1">
      <c r="A34" s="212" t="s">
        <v>38</v>
      </c>
      <c r="B34" s="98" t="s">
        <v>42</v>
      </c>
      <c r="C34" s="102" t="s">
        <v>43</v>
      </c>
      <c r="D34" s="102" t="s">
        <v>46</v>
      </c>
      <c r="E34" s="106" t="s">
        <v>360</v>
      </c>
      <c r="F34" s="113"/>
      <c r="G34" s="261">
        <f>G35</f>
        <v>328343.67</v>
      </c>
    </row>
    <row r="35" spans="1:7" s="5" customFormat="1" ht="38.25" customHeight="1">
      <c r="A35" s="212" t="s">
        <v>5</v>
      </c>
      <c r="B35" s="98" t="s">
        <v>42</v>
      </c>
      <c r="C35" s="102" t="s">
        <v>43</v>
      </c>
      <c r="D35" s="102" t="s">
        <v>46</v>
      </c>
      <c r="E35" s="106" t="s">
        <v>361</v>
      </c>
      <c r="F35" s="113"/>
      <c r="G35" s="261">
        <f>G36+G39</f>
        <v>328343.67</v>
      </c>
    </row>
    <row r="36" spans="1:7" s="8" customFormat="1" ht="51.75" customHeight="1">
      <c r="A36" s="212" t="s">
        <v>293</v>
      </c>
      <c r="B36" s="98" t="s">
        <v>42</v>
      </c>
      <c r="C36" s="102" t="s">
        <v>43</v>
      </c>
      <c r="D36" s="102" t="s">
        <v>46</v>
      </c>
      <c r="E36" s="106" t="s">
        <v>182</v>
      </c>
      <c r="F36" s="102"/>
      <c r="G36" s="261">
        <f>G37+G38</f>
        <v>311000</v>
      </c>
    </row>
    <row r="37" spans="1:7" s="10" customFormat="1" ht="69" customHeight="1">
      <c r="A37" s="213" t="s">
        <v>54</v>
      </c>
      <c r="B37" s="107" t="s">
        <v>42</v>
      </c>
      <c r="C37" s="99" t="s">
        <v>43</v>
      </c>
      <c r="D37" s="99" t="s">
        <v>46</v>
      </c>
      <c r="E37" s="108" t="s">
        <v>182</v>
      </c>
      <c r="F37" s="110">
        <v>100</v>
      </c>
      <c r="G37" s="265">
        <v>305800</v>
      </c>
    </row>
    <row r="38" spans="1:7" s="13" customFormat="1" ht="33.75" customHeight="1">
      <c r="A38" s="213" t="s">
        <v>161</v>
      </c>
      <c r="B38" s="107" t="s">
        <v>42</v>
      </c>
      <c r="C38" s="99" t="s">
        <v>43</v>
      </c>
      <c r="D38" s="99" t="s">
        <v>46</v>
      </c>
      <c r="E38" s="108" t="s">
        <v>182</v>
      </c>
      <c r="F38" s="110">
        <v>200</v>
      </c>
      <c r="G38" s="265">
        <v>5200</v>
      </c>
    </row>
    <row r="39" spans="1:7" s="13" customFormat="1" ht="33.75" customHeight="1">
      <c r="A39" s="339" t="s">
        <v>180</v>
      </c>
      <c r="B39" s="301" t="s">
        <v>42</v>
      </c>
      <c r="C39" s="297" t="s">
        <v>43</v>
      </c>
      <c r="D39" s="297" t="s">
        <v>46</v>
      </c>
      <c r="E39" s="273" t="s">
        <v>753</v>
      </c>
      <c r="F39" s="326"/>
      <c r="G39" s="261">
        <f>G40</f>
        <v>17343.67</v>
      </c>
    </row>
    <row r="40" spans="1:7" s="13" customFormat="1" ht="33.75" customHeight="1">
      <c r="A40" s="270" t="s">
        <v>54</v>
      </c>
      <c r="B40" s="301" t="s">
        <v>42</v>
      </c>
      <c r="C40" s="297" t="s">
        <v>43</v>
      </c>
      <c r="D40" s="297" t="s">
        <v>46</v>
      </c>
      <c r="E40" s="273" t="s">
        <v>753</v>
      </c>
      <c r="F40" s="326">
        <v>100</v>
      </c>
      <c r="G40" s="265">
        <v>17343.67</v>
      </c>
    </row>
    <row r="41" spans="1:7" s="11" customFormat="1" ht="16.5">
      <c r="A41" s="212" t="s">
        <v>18</v>
      </c>
      <c r="B41" s="98" t="s">
        <v>42</v>
      </c>
      <c r="C41" s="102" t="s">
        <v>43</v>
      </c>
      <c r="D41" s="102" t="s">
        <v>167</v>
      </c>
      <c r="E41" s="114"/>
      <c r="F41" s="102"/>
      <c r="G41" s="261">
        <f>G42+G68+G73+G81+G86+G91+G61+G108</f>
        <v>18409915.66</v>
      </c>
    </row>
    <row r="42" spans="1:7" s="12" customFormat="1" ht="35.25" customHeight="1">
      <c r="A42" s="106" t="s">
        <v>775</v>
      </c>
      <c r="B42" s="98" t="s">
        <v>42</v>
      </c>
      <c r="C42" s="102" t="s">
        <v>43</v>
      </c>
      <c r="D42" s="102" t="s">
        <v>167</v>
      </c>
      <c r="E42" s="111" t="s">
        <v>367</v>
      </c>
      <c r="F42" s="113"/>
      <c r="G42" s="261">
        <f>G43+G51+G47</f>
        <v>1449827.84</v>
      </c>
    </row>
    <row r="43" spans="1:7" s="12" customFormat="1" ht="66" customHeight="1">
      <c r="A43" s="106" t="s">
        <v>821</v>
      </c>
      <c r="B43" s="98" t="s">
        <v>42</v>
      </c>
      <c r="C43" s="102" t="s">
        <v>43</v>
      </c>
      <c r="D43" s="102" t="s">
        <v>167</v>
      </c>
      <c r="E43" s="111" t="s">
        <v>383</v>
      </c>
      <c r="F43" s="113"/>
      <c r="G43" s="261">
        <f>G44</f>
        <v>81928</v>
      </c>
    </row>
    <row r="44" spans="1:7" s="12" customFormat="1" ht="46.5">
      <c r="A44" s="106" t="s">
        <v>186</v>
      </c>
      <c r="B44" s="98" t="s">
        <v>42</v>
      </c>
      <c r="C44" s="102" t="s">
        <v>43</v>
      </c>
      <c r="D44" s="102" t="s">
        <v>167</v>
      </c>
      <c r="E44" s="106" t="s">
        <v>406</v>
      </c>
      <c r="F44" s="113"/>
      <c r="G44" s="261">
        <f>G45</f>
        <v>81928</v>
      </c>
    </row>
    <row r="45" spans="1:7" s="12" customFormat="1" ht="46.5">
      <c r="A45" s="214" t="s">
        <v>1</v>
      </c>
      <c r="B45" s="107" t="s">
        <v>42</v>
      </c>
      <c r="C45" s="99" t="s">
        <v>43</v>
      </c>
      <c r="D45" s="99" t="s">
        <v>167</v>
      </c>
      <c r="E45" s="108" t="s">
        <v>187</v>
      </c>
      <c r="F45" s="110"/>
      <c r="G45" s="265">
        <f>G46</f>
        <v>81928</v>
      </c>
    </row>
    <row r="46" spans="1:7" s="12" customFormat="1" ht="30.75">
      <c r="A46" s="213" t="s">
        <v>55</v>
      </c>
      <c r="B46" s="107" t="s">
        <v>42</v>
      </c>
      <c r="C46" s="99" t="s">
        <v>43</v>
      </c>
      <c r="D46" s="99" t="s">
        <v>167</v>
      </c>
      <c r="E46" s="108" t="s">
        <v>187</v>
      </c>
      <c r="F46" s="110">
        <v>600</v>
      </c>
      <c r="G46" s="265">
        <v>81928</v>
      </c>
    </row>
    <row r="47" spans="1:7" s="12" customFormat="1" ht="66.75" customHeight="1">
      <c r="A47" s="106" t="s">
        <v>822</v>
      </c>
      <c r="B47" s="98" t="s">
        <v>42</v>
      </c>
      <c r="C47" s="102" t="s">
        <v>43</v>
      </c>
      <c r="D47" s="102" t="s">
        <v>167</v>
      </c>
      <c r="E47" s="111" t="s">
        <v>385</v>
      </c>
      <c r="F47" s="113"/>
      <c r="G47" s="261">
        <f>G49</f>
        <v>58704.31</v>
      </c>
    </row>
    <row r="48" spans="1:7" s="12" customFormat="1" ht="46.5">
      <c r="A48" s="212" t="s">
        <v>188</v>
      </c>
      <c r="B48" s="98" t="s">
        <v>42</v>
      </c>
      <c r="C48" s="102" t="s">
        <v>43</v>
      </c>
      <c r="D48" s="102" t="s">
        <v>167</v>
      </c>
      <c r="E48" s="103" t="s">
        <v>407</v>
      </c>
      <c r="F48" s="113"/>
      <c r="G48" s="261">
        <f>G49</f>
        <v>58704.31</v>
      </c>
    </row>
    <row r="49" spans="1:7" s="12" customFormat="1" ht="15">
      <c r="A49" s="108" t="s">
        <v>189</v>
      </c>
      <c r="B49" s="107" t="s">
        <v>42</v>
      </c>
      <c r="C49" s="99" t="s">
        <v>43</v>
      </c>
      <c r="D49" s="99" t="s">
        <v>167</v>
      </c>
      <c r="E49" s="108" t="s">
        <v>272</v>
      </c>
      <c r="F49" s="110"/>
      <c r="G49" s="265">
        <f>G50</f>
        <v>58704.31</v>
      </c>
    </row>
    <row r="50" spans="1:7" s="12" customFormat="1" ht="30.75">
      <c r="A50" s="213" t="s">
        <v>161</v>
      </c>
      <c r="B50" s="107" t="s">
        <v>42</v>
      </c>
      <c r="C50" s="99" t="s">
        <v>43</v>
      </c>
      <c r="D50" s="99" t="s">
        <v>167</v>
      </c>
      <c r="E50" s="108" t="s">
        <v>272</v>
      </c>
      <c r="F50" s="110">
        <v>200</v>
      </c>
      <c r="G50" s="265">
        <v>58704.31</v>
      </c>
    </row>
    <row r="51" spans="1:7" s="10" customFormat="1" ht="63" customHeight="1">
      <c r="A51" s="106" t="s">
        <v>778</v>
      </c>
      <c r="B51" s="98" t="s">
        <v>42</v>
      </c>
      <c r="C51" s="102" t="s">
        <v>43</v>
      </c>
      <c r="D51" s="102" t="s">
        <v>167</v>
      </c>
      <c r="E51" s="111" t="s">
        <v>384</v>
      </c>
      <c r="F51" s="110"/>
      <c r="G51" s="261">
        <f>G52+G58</f>
        <v>1309195.53</v>
      </c>
    </row>
    <row r="52" spans="1:7" s="10" customFormat="1" ht="67.5" customHeight="1">
      <c r="A52" s="215" t="s">
        <v>580</v>
      </c>
      <c r="B52" s="98" t="s">
        <v>42</v>
      </c>
      <c r="C52" s="102" t="s">
        <v>43</v>
      </c>
      <c r="D52" s="102" t="s">
        <v>167</v>
      </c>
      <c r="E52" s="106" t="s">
        <v>409</v>
      </c>
      <c r="F52" s="117"/>
      <c r="G52" s="261">
        <f>G53+G56</f>
        <v>1218245.53</v>
      </c>
    </row>
    <row r="53" spans="1:7" s="10" customFormat="1" ht="48" customHeight="1">
      <c r="A53" s="213" t="s">
        <v>0</v>
      </c>
      <c r="B53" s="107" t="s">
        <v>42</v>
      </c>
      <c r="C53" s="99" t="s">
        <v>43</v>
      </c>
      <c r="D53" s="99" t="s">
        <v>167</v>
      </c>
      <c r="E53" s="108" t="s">
        <v>190</v>
      </c>
      <c r="F53" s="117"/>
      <c r="G53" s="261">
        <f>G54+G55</f>
        <v>964100</v>
      </c>
    </row>
    <row r="54" spans="1:7" s="8" customFormat="1" ht="67.5" customHeight="1">
      <c r="A54" s="213" t="s">
        <v>54</v>
      </c>
      <c r="B54" s="107" t="s">
        <v>42</v>
      </c>
      <c r="C54" s="99" t="s">
        <v>43</v>
      </c>
      <c r="D54" s="99" t="s">
        <v>167</v>
      </c>
      <c r="E54" s="108" t="s">
        <v>190</v>
      </c>
      <c r="F54" s="117">
        <v>100</v>
      </c>
      <c r="G54" s="265">
        <v>917400</v>
      </c>
    </row>
    <row r="55" spans="1:7" s="10" customFormat="1" ht="36.75" customHeight="1">
      <c r="A55" s="213" t="s">
        <v>161</v>
      </c>
      <c r="B55" s="107" t="s">
        <v>42</v>
      </c>
      <c r="C55" s="99" t="s">
        <v>43</v>
      </c>
      <c r="D55" s="99" t="s">
        <v>167</v>
      </c>
      <c r="E55" s="108" t="s">
        <v>190</v>
      </c>
      <c r="F55" s="117">
        <v>200</v>
      </c>
      <c r="G55" s="265">
        <v>46700</v>
      </c>
    </row>
    <row r="56" spans="1:7" s="10" customFormat="1" ht="36.75" customHeight="1">
      <c r="A56" s="215" t="s">
        <v>180</v>
      </c>
      <c r="B56" s="98" t="s">
        <v>42</v>
      </c>
      <c r="C56" s="229" t="s">
        <v>43</v>
      </c>
      <c r="D56" s="229" t="s">
        <v>167</v>
      </c>
      <c r="E56" s="106" t="s">
        <v>488</v>
      </c>
      <c r="F56" s="117"/>
      <c r="G56" s="261">
        <f>G57</f>
        <v>254145.53</v>
      </c>
    </row>
    <row r="57" spans="1:7" s="10" customFormat="1" ht="36.75" customHeight="1">
      <c r="A57" s="109" t="s">
        <v>54</v>
      </c>
      <c r="B57" s="107" t="s">
        <v>42</v>
      </c>
      <c r="C57" s="99" t="s">
        <v>43</v>
      </c>
      <c r="D57" s="99" t="s">
        <v>167</v>
      </c>
      <c r="E57" s="108" t="s">
        <v>488</v>
      </c>
      <c r="F57" s="117">
        <v>100</v>
      </c>
      <c r="G57" s="265">
        <v>254145.53</v>
      </c>
    </row>
    <row r="58" spans="1:7" s="13" customFormat="1" ht="36" customHeight="1">
      <c r="A58" s="215" t="s">
        <v>191</v>
      </c>
      <c r="B58" s="98" t="s">
        <v>42</v>
      </c>
      <c r="C58" s="102" t="s">
        <v>43</v>
      </c>
      <c r="D58" s="102" t="s">
        <v>167</v>
      </c>
      <c r="E58" s="106" t="s">
        <v>408</v>
      </c>
      <c r="F58" s="113"/>
      <c r="G58" s="261">
        <f>G59</f>
        <v>90950</v>
      </c>
    </row>
    <row r="59" spans="1:7" s="13" customFormat="1" ht="22.5" customHeight="1">
      <c r="A59" s="108" t="s">
        <v>189</v>
      </c>
      <c r="B59" s="107" t="s">
        <v>42</v>
      </c>
      <c r="C59" s="99" t="s">
        <v>43</v>
      </c>
      <c r="D59" s="99" t="s">
        <v>167</v>
      </c>
      <c r="E59" s="108" t="s">
        <v>192</v>
      </c>
      <c r="F59" s="117"/>
      <c r="G59" s="265">
        <f>G60</f>
        <v>90950</v>
      </c>
    </row>
    <row r="60" spans="1:7" s="13" customFormat="1" ht="36" customHeight="1">
      <c r="A60" s="213" t="s">
        <v>161</v>
      </c>
      <c r="B60" s="107" t="s">
        <v>42</v>
      </c>
      <c r="C60" s="99" t="s">
        <v>43</v>
      </c>
      <c r="D60" s="99" t="s">
        <v>167</v>
      </c>
      <c r="E60" s="108" t="s">
        <v>192</v>
      </c>
      <c r="F60" s="117">
        <v>200</v>
      </c>
      <c r="G60" s="265">
        <v>90950</v>
      </c>
    </row>
    <row r="61" spans="1:7" s="13" customFormat="1" ht="53.25" customHeight="1">
      <c r="A61" s="212" t="s">
        <v>779</v>
      </c>
      <c r="B61" s="98" t="s">
        <v>42</v>
      </c>
      <c r="C61" s="102" t="s">
        <v>43</v>
      </c>
      <c r="D61" s="102" t="s">
        <v>167</v>
      </c>
      <c r="E61" s="111" t="s">
        <v>368</v>
      </c>
      <c r="F61" s="118"/>
      <c r="G61" s="261">
        <f>G62</f>
        <v>263584.67000000004</v>
      </c>
    </row>
    <row r="62" spans="1:7" s="13" customFormat="1" ht="83.25" customHeight="1">
      <c r="A62" s="212" t="s">
        <v>780</v>
      </c>
      <c r="B62" s="98" t="s">
        <v>42</v>
      </c>
      <c r="C62" s="102" t="s">
        <v>43</v>
      </c>
      <c r="D62" s="102" t="s">
        <v>167</v>
      </c>
      <c r="E62" s="106" t="s">
        <v>405</v>
      </c>
      <c r="F62" s="118"/>
      <c r="G62" s="261">
        <f>G63</f>
        <v>263584.67000000004</v>
      </c>
    </row>
    <row r="63" spans="1:7" s="13" customFormat="1" ht="50.25" customHeight="1">
      <c r="A63" s="212" t="s">
        <v>133</v>
      </c>
      <c r="B63" s="98" t="s">
        <v>42</v>
      </c>
      <c r="C63" s="102" t="s">
        <v>43</v>
      </c>
      <c r="D63" s="102" t="s">
        <v>167</v>
      </c>
      <c r="E63" s="106" t="s">
        <v>410</v>
      </c>
      <c r="F63" s="118"/>
      <c r="G63" s="261">
        <f>G64+G66</f>
        <v>263584.67000000004</v>
      </c>
    </row>
    <row r="64" spans="1:7" s="13" customFormat="1" ht="18" customHeight="1">
      <c r="A64" s="212" t="s">
        <v>315</v>
      </c>
      <c r="B64" s="98" t="s">
        <v>42</v>
      </c>
      <c r="C64" s="102" t="s">
        <v>43</v>
      </c>
      <c r="D64" s="102" t="s">
        <v>167</v>
      </c>
      <c r="E64" s="106" t="s">
        <v>316</v>
      </c>
      <c r="F64" s="118"/>
      <c r="G64" s="261">
        <f>G65</f>
        <v>8700</v>
      </c>
    </row>
    <row r="65" spans="1:7" s="13" customFormat="1" ht="34.5" customHeight="1">
      <c r="A65" s="213" t="s">
        <v>161</v>
      </c>
      <c r="B65" s="107" t="s">
        <v>42</v>
      </c>
      <c r="C65" s="99" t="s">
        <v>43</v>
      </c>
      <c r="D65" s="99" t="s">
        <v>167</v>
      </c>
      <c r="E65" s="108" t="s">
        <v>316</v>
      </c>
      <c r="F65" s="117">
        <v>200</v>
      </c>
      <c r="G65" s="265">
        <v>8700</v>
      </c>
    </row>
    <row r="66" spans="1:7" s="13" customFormat="1" ht="18" customHeight="1">
      <c r="A66" s="212" t="s">
        <v>134</v>
      </c>
      <c r="B66" s="98" t="s">
        <v>42</v>
      </c>
      <c r="C66" s="102" t="s">
        <v>43</v>
      </c>
      <c r="D66" s="102" t="s">
        <v>167</v>
      </c>
      <c r="E66" s="106" t="s">
        <v>135</v>
      </c>
      <c r="F66" s="118"/>
      <c r="G66" s="261">
        <f>G67</f>
        <v>254884.67</v>
      </c>
    </row>
    <row r="67" spans="1:7" s="13" customFormat="1" ht="36" customHeight="1">
      <c r="A67" s="213" t="s">
        <v>161</v>
      </c>
      <c r="B67" s="107" t="s">
        <v>42</v>
      </c>
      <c r="C67" s="99" t="s">
        <v>43</v>
      </c>
      <c r="D67" s="99" t="s">
        <v>167</v>
      </c>
      <c r="E67" s="108" t="s">
        <v>135</v>
      </c>
      <c r="F67" s="117">
        <v>200</v>
      </c>
      <c r="G67" s="265">
        <v>254884.67</v>
      </c>
    </row>
    <row r="68" spans="1:7" s="13" customFormat="1" ht="35.25" customHeight="1">
      <c r="A68" s="212" t="s">
        <v>781</v>
      </c>
      <c r="B68" s="98" t="s">
        <v>42</v>
      </c>
      <c r="C68" s="102" t="s">
        <v>43</v>
      </c>
      <c r="D68" s="102" t="s">
        <v>167</v>
      </c>
      <c r="E68" s="111" t="s">
        <v>369</v>
      </c>
      <c r="F68" s="113"/>
      <c r="G68" s="261">
        <f>G69</f>
        <v>23306</v>
      </c>
    </row>
    <row r="69" spans="1:7" s="13" customFormat="1" ht="62.25" customHeight="1">
      <c r="A69" s="212" t="s">
        <v>782</v>
      </c>
      <c r="B69" s="98" t="s">
        <v>42</v>
      </c>
      <c r="C69" s="102" t="s">
        <v>43</v>
      </c>
      <c r="D69" s="102" t="s">
        <v>167</v>
      </c>
      <c r="E69" s="106" t="s">
        <v>404</v>
      </c>
      <c r="F69" s="113"/>
      <c r="G69" s="261">
        <f>G70</f>
        <v>23306</v>
      </c>
    </row>
    <row r="70" spans="1:7" s="13" customFormat="1" ht="51.75" customHeight="1">
      <c r="A70" s="106" t="s">
        <v>34</v>
      </c>
      <c r="B70" s="98" t="s">
        <v>42</v>
      </c>
      <c r="C70" s="102" t="s">
        <v>43</v>
      </c>
      <c r="D70" s="102" t="s">
        <v>167</v>
      </c>
      <c r="E70" s="106" t="s">
        <v>411</v>
      </c>
      <c r="F70" s="113"/>
      <c r="G70" s="261">
        <f>G71</f>
        <v>23306</v>
      </c>
    </row>
    <row r="71" spans="1:7" s="13" customFormat="1" ht="18" customHeight="1">
      <c r="A71" s="213" t="s">
        <v>581</v>
      </c>
      <c r="B71" s="107" t="s">
        <v>42</v>
      </c>
      <c r="C71" s="99" t="s">
        <v>43</v>
      </c>
      <c r="D71" s="99" t="s">
        <v>167</v>
      </c>
      <c r="E71" s="108" t="s">
        <v>193</v>
      </c>
      <c r="F71" s="110"/>
      <c r="G71" s="265">
        <f>G72</f>
        <v>23306</v>
      </c>
    </row>
    <row r="72" spans="1:7" s="13" customFormat="1" ht="36" customHeight="1">
      <c r="A72" s="213" t="s">
        <v>161</v>
      </c>
      <c r="B72" s="107" t="s">
        <v>42</v>
      </c>
      <c r="C72" s="99" t="s">
        <v>43</v>
      </c>
      <c r="D72" s="99" t="s">
        <v>167</v>
      </c>
      <c r="E72" s="108" t="s">
        <v>193</v>
      </c>
      <c r="F72" s="110">
        <v>200</v>
      </c>
      <c r="G72" s="265">
        <v>23306</v>
      </c>
    </row>
    <row r="73" spans="1:7" s="13" customFormat="1" ht="31.5" customHeight="1">
      <c r="A73" s="106" t="s">
        <v>783</v>
      </c>
      <c r="B73" s="98" t="s">
        <v>42</v>
      </c>
      <c r="C73" s="102" t="s">
        <v>43</v>
      </c>
      <c r="D73" s="102" t="s">
        <v>167</v>
      </c>
      <c r="E73" s="111" t="s">
        <v>370</v>
      </c>
      <c r="F73" s="102"/>
      <c r="G73" s="261">
        <f>G74</f>
        <v>323077.53</v>
      </c>
    </row>
    <row r="74" spans="1:7" s="13" customFormat="1" ht="83.25" customHeight="1">
      <c r="A74" s="106" t="s">
        <v>784</v>
      </c>
      <c r="B74" s="98" t="s">
        <v>42</v>
      </c>
      <c r="C74" s="102" t="s">
        <v>43</v>
      </c>
      <c r="D74" s="102" t="s">
        <v>167</v>
      </c>
      <c r="E74" s="111" t="s">
        <v>403</v>
      </c>
      <c r="F74" s="99"/>
      <c r="G74" s="261">
        <f>G75</f>
        <v>323077.53</v>
      </c>
    </row>
    <row r="75" spans="1:7" s="13" customFormat="1" ht="36" customHeight="1">
      <c r="A75" s="215" t="s">
        <v>194</v>
      </c>
      <c r="B75" s="98" t="s">
        <v>42</v>
      </c>
      <c r="C75" s="102" t="s">
        <v>43</v>
      </c>
      <c r="D75" s="102" t="s">
        <v>167</v>
      </c>
      <c r="E75" s="106" t="s">
        <v>412</v>
      </c>
      <c r="F75" s="118"/>
      <c r="G75" s="261">
        <f>G76+G79</f>
        <v>323077.53</v>
      </c>
    </row>
    <row r="76" spans="1:7" s="17" customFormat="1" ht="31.5" customHeight="1">
      <c r="A76" s="214" t="s">
        <v>2</v>
      </c>
      <c r="B76" s="107" t="s">
        <v>42</v>
      </c>
      <c r="C76" s="99" t="s">
        <v>43</v>
      </c>
      <c r="D76" s="99" t="s">
        <v>167</v>
      </c>
      <c r="E76" s="108" t="s">
        <v>195</v>
      </c>
      <c r="F76" s="117"/>
      <c r="G76" s="265">
        <f>G77+G78</f>
        <v>289271</v>
      </c>
    </row>
    <row r="77" spans="1:7" s="17" customFormat="1" ht="69" customHeight="1">
      <c r="A77" s="213" t="s">
        <v>54</v>
      </c>
      <c r="B77" s="107" t="s">
        <v>42</v>
      </c>
      <c r="C77" s="99" t="s">
        <v>43</v>
      </c>
      <c r="D77" s="99" t="s">
        <v>167</v>
      </c>
      <c r="E77" s="108" t="s">
        <v>195</v>
      </c>
      <c r="F77" s="110">
        <v>100</v>
      </c>
      <c r="G77" s="265">
        <v>278027</v>
      </c>
    </row>
    <row r="78" spans="1:7" s="16" customFormat="1" ht="34.5" customHeight="1">
      <c r="A78" s="213" t="s">
        <v>161</v>
      </c>
      <c r="B78" s="107" t="s">
        <v>42</v>
      </c>
      <c r="C78" s="99" t="s">
        <v>43</v>
      </c>
      <c r="D78" s="99" t="s">
        <v>167</v>
      </c>
      <c r="E78" s="108" t="s">
        <v>195</v>
      </c>
      <c r="F78" s="110">
        <v>200</v>
      </c>
      <c r="G78" s="265">
        <v>11244</v>
      </c>
    </row>
    <row r="79" spans="1:7" s="16" customFormat="1" ht="34.5" customHeight="1">
      <c r="A79" s="310" t="s">
        <v>180</v>
      </c>
      <c r="B79" s="308" t="s">
        <v>42</v>
      </c>
      <c r="C79" s="313" t="s">
        <v>43</v>
      </c>
      <c r="D79" s="313" t="s">
        <v>167</v>
      </c>
      <c r="E79" s="273" t="s">
        <v>754</v>
      </c>
      <c r="F79" s="326"/>
      <c r="G79" s="261">
        <f>G80</f>
        <v>33806.53</v>
      </c>
    </row>
    <row r="80" spans="1:7" s="16" customFormat="1" ht="34.5" customHeight="1">
      <c r="A80" s="270" t="s">
        <v>54</v>
      </c>
      <c r="B80" s="308" t="s">
        <v>42</v>
      </c>
      <c r="C80" s="313" t="s">
        <v>43</v>
      </c>
      <c r="D80" s="313" t="s">
        <v>167</v>
      </c>
      <c r="E80" s="272" t="s">
        <v>754</v>
      </c>
      <c r="F80" s="326">
        <v>100</v>
      </c>
      <c r="G80" s="265">
        <v>33806.53</v>
      </c>
    </row>
    <row r="81" spans="1:7" s="16" customFormat="1" ht="50.25" customHeight="1">
      <c r="A81" s="212" t="s">
        <v>785</v>
      </c>
      <c r="B81" s="98" t="s">
        <v>42</v>
      </c>
      <c r="C81" s="102" t="s">
        <v>43</v>
      </c>
      <c r="D81" s="102" t="s">
        <v>167</v>
      </c>
      <c r="E81" s="119" t="s">
        <v>371</v>
      </c>
      <c r="F81" s="120"/>
      <c r="G81" s="261">
        <f>G82</f>
        <v>30000</v>
      </c>
    </row>
    <row r="82" spans="1:7" s="16" customFormat="1" ht="83.25" customHeight="1">
      <c r="A82" s="212" t="s">
        <v>823</v>
      </c>
      <c r="B82" s="98" t="s">
        <v>42</v>
      </c>
      <c r="C82" s="102" t="s">
        <v>43</v>
      </c>
      <c r="D82" s="102" t="s">
        <v>167</v>
      </c>
      <c r="E82" s="119" t="s">
        <v>402</v>
      </c>
      <c r="F82" s="120"/>
      <c r="G82" s="261">
        <f>G83</f>
        <v>30000</v>
      </c>
    </row>
    <row r="83" spans="1:7" s="16" customFormat="1" ht="63.75" customHeight="1">
      <c r="A83" s="212" t="s">
        <v>7</v>
      </c>
      <c r="B83" s="98" t="s">
        <v>42</v>
      </c>
      <c r="C83" s="102" t="s">
        <v>43</v>
      </c>
      <c r="D83" s="102" t="s">
        <v>167</v>
      </c>
      <c r="E83" s="119" t="s">
        <v>413</v>
      </c>
      <c r="F83" s="120"/>
      <c r="G83" s="261">
        <f>G84</f>
        <v>30000</v>
      </c>
    </row>
    <row r="84" spans="1:7" s="16" customFormat="1" ht="31.5" customHeight="1">
      <c r="A84" s="213" t="s">
        <v>8</v>
      </c>
      <c r="B84" s="107" t="s">
        <v>42</v>
      </c>
      <c r="C84" s="99" t="s">
        <v>43</v>
      </c>
      <c r="D84" s="99" t="s">
        <v>167</v>
      </c>
      <c r="E84" s="121" t="s">
        <v>9</v>
      </c>
      <c r="F84" s="122"/>
      <c r="G84" s="265">
        <f>G85</f>
        <v>30000</v>
      </c>
    </row>
    <row r="85" spans="1:7" s="16" customFormat="1" ht="18.75" customHeight="1">
      <c r="A85" s="213" t="s">
        <v>290</v>
      </c>
      <c r="B85" s="107" t="s">
        <v>42</v>
      </c>
      <c r="C85" s="99" t="s">
        <v>43</v>
      </c>
      <c r="D85" s="99" t="s">
        <v>167</v>
      </c>
      <c r="E85" s="121" t="s">
        <v>9</v>
      </c>
      <c r="F85" s="122">
        <v>300</v>
      </c>
      <c r="G85" s="265">
        <v>30000</v>
      </c>
    </row>
    <row r="86" spans="1:7" s="6" customFormat="1" ht="36" customHeight="1">
      <c r="A86" s="212" t="s">
        <v>61</v>
      </c>
      <c r="B86" s="98" t="s">
        <v>42</v>
      </c>
      <c r="C86" s="102" t="s">
        <v>43</v>
      </c>
      <c r="D86" s="102" t="s">
        <v>167</v>
      </c>
      <c r="E86" s="106" t="s">
        <v>372</v>
      </c>
      <c r="F86" s="118"/>
      <c r="G86" s="261">
        <f>G87</f>
        <v>1001920.11</v>
      </c>
    </row>
    <row r="87" spans="1:7" s="6" customFormat="1" ht="22.5" customHeight="1">
      <c r="A87" s="212" t="s">
        <v>489</v>
      </c>
      <c r="B87" s="98" t="s">
        <v>42</v>
      </c>
      <c r="C87" s="102" t="s">
        <v>43</v>
      </c>
      <c r="D87" s="102" t="s">
        <v>167</v>
      </c>
      <c r="E87" s="106" t="s">
        <v>401</v>
      </c>
      <c r="F87" s="118"/>
      <c r="G87" s="261">
        <f>G88</f>
        <v>1001920.11</v>
      </c>
    </row>
    <row r="88" spans="1:7" s="6" customFormat="1" ht="31.5" customHeight="1">
      <c r="A88" s="216" t="s">
        <v>448</v>
      </c>
      <c r="B88" s="107" t="s">
        <v>42</v>
      </c>
      <c r="C88" s="99" t="s">
        <v>43</v>
      </c>
      <c r="D88" s="99" t="s">
        <v>167</v>
      </c>
      <c r="E88" s="123" t="s">
        <v>196</v>
      </c>
      <c r="F88" s="124"/>
      <c r="G88" s="265">
        <f>G90+G89</f>
        <v>1001920.11</v>
      </c>
    </row>
    <row r="89" spans="1:7" s="6" customFormat="1" ht="31.5" customHeight="1">
      <c r="A89" s="216" t="s">
        <v>161</v>
      </c>
      <c r="B89" s="107" t="s">
        <v>42</v>
      </c>
      <c r="C89" s="99" t="s">
        <v>43</v>
      </c>
      <c r="D89" s="99" t="s">
        <v>167</v>
      </c>
      <c r="E89" s="123" t="s">
        <v>196</v>
      </c>
      <c r="F89" s="124">
        <v>200</v>
      </c>
      <c r="G89" s="265">
        <v>48776</v>
      </c>
    </row>
    <row r="90" spans="1:7" s="6" customFormat="1" ht="15.75" customHeight="1">
      <c r="A90" s="213" t="s">
        <v>269</v>
      </c>
      <c r="B90" s="107" t="s">
        <v>42</v>
      </c>
      <c r="C90" s="99" t="s">
        <v>43</v>
      </c>
      <c r="D90" s="99" t="s">
        <v>167</v>
      </c>
      <c r="E90" s="123" t="s">
        <v>196</v>
      </c>
      <c r="F90" s="110">
        <v>800</v>
      </c>
      <c r="G90" s="265">
        <v>953144.11</v>
      </c>
    </row>
    <row r="91" spans="1:7" s="6" customFormat="1" ht="18" customHeight="1">
      <c r="A91" s="212" t="s">
        <v>38</v>
      </c>
      <c r="B91" s="98" t="s">
        <v>42</v>
      </c>
      <c r="C91" s="102" t="s">
        <v>43</v>
      </c>
      <c r="D91" s="102" t="s">
        <v>167</v>
      </c>
      <c r="E91" s="111" t="s">
        <v>360</v>
      </c>
      <c r="F91" s="110"/>
      <c r="G91" s="261">
        <f>G92</f>
        <v>15235599.509999998</v>
      </c>
    </row>
    <row r="92" spans="1:7" s="6" customFormat="1" ht="36" customHeight="1">
      <c r="A92" s="212" t="s">
        <v>5</v>
      </c>
      <c r="B92" s="98" t="s">
        <v>42</v>
      </c>
      <c r="C92" s="102" t="s">
        <v>43</v>
      </c>
      <c r="D92" s="102" t="s">
        <v>167</v>
      </c>
      <c r="E92" s="111" t="s">
        <v>361</v>
      </c>
      <c r="F92" s="110"/>
      <c r="G92" s="261">
        <f>+G95+G100+G104+G106+G93+G98</f>
        <v>15235599.509999998</v>
      </c>
    </row>
    <row r="93" spans="1:7" s="6" customFormat="1" ht="21" customHeight="1">
      <c r="A93" s="312" t="s">
        <v>755</v>
      </c>
      <c r="B93" s="301" t="s">
        <v>42</v>
      </c>
      <c r="C93" s="297" t="s">
        <v>43</v>
      </c>
      <c r="D93" s="297" t="s">
        <v>167</v>
      </c>
      <c r="E93" s="273" t="s">
        <v>756</v>
      </c>
      <c r="F93" s="326"/>
      <c r="G93" s="261">
        <f>G94</f>
        <v>103417</v>
      </c>
    </row>
    <row r="94" spans="1:7" s="6" customFormat="1" ht="36" customHeight="1">
      <c r="A94" s="270" t="s">
        <v>161</v>
      </c>
      <c r="B94" s="308" t="s">
        <v>42</v>
      </c>
      <c r="C94" s="313" t="s">
        <v>43</v>
      </c>
      <c r="D94" s="313" t="s">
        <v>167</v>
      </c>
      <c r="E94" s="272" t="s">
        <v>756</v>
      </c>
      <c r="F94" s="326">
        <v>200</v>
      </c>
      <c r="G94" s="265">
        <v>103417</v>
      </c>
    </row>
    <row r="95" spans="1:7" s="8" customFormat="1" ht="39" customHeight="1">
      <c r="A95" s="180" t="s">
        <v>490</v>
      </c>
      <c r="B95" s="98" t="s">
        <v>42</v>
      </c>
      <c r="C95" s="102" t="s">
        <v>43</v>
      </c>
      <c r="D95" s="102" t="s">
        <v>167</v>
      </c>
      <c r="E95" s="106" t="s">
        <v>225</v>
      </c>
      <c r="F95" s="102"/>
      <c r="G95" s="261">
        <f>G96+G97</f>
        <v>1378800</v>
      </c>
    </row>
    <row r="96" spans="1:7" s="16" customFormat="1" ht="68.25" customHeight="1">
      <c r="A96" s="213" t="s">
        <v>54</v>
      </c>
      <c r="B96" s="107" t="s">
        <v>42</v>
      </c>
      <c r="C96" s="99" t="s">
        <v>43</v>
      </c>
      <c r="D96" s="99" t="s">
        <v>167</v>
      </c>
      <c r="E96" s="108" t="s">
        <v>225</v>
      </c>
      <c r="F96" s="110">
        <v>100</v>
      </c>
      <c r="G96" s="265">
        <v>1061421</v>
      </c>
    </row>
    <row r="97" spans="1:7" s="12" customFormat="1" ht="33" customHeight="1">
      <c r="A97" s="213" t="s">
        <v>161</v>
      </c>
      <c r="B97" s="107" t="s">
        <v>42</v>
      </c>
      <c r="C97" s="99" t="s">
        <v>43</v>
      </c>
      <c r="D97" s="99" t="s">
        <v>167</v>
      </c>
      <c r="E97" s="108" t="s">
        <v>225</v>
      </c>
      <c r="F97" s="110">
        <v>200</v>
      </c>
      <c r="G97" s="265">
        <v>317379</v>
      </c>
    </row>
    <row r="98" spans="1:7" s="12" customFormat="1" ht="33" customHeight="1">
      <c r="A98" s="310" t="s">
        <v>180</v>
      </c>
      <c r="B98" s="301" t="s">
        <v>42</v>
      </c>
      <c r="C98" s="297" t="s">
        <v>43</v>
      </c>
      <c r="D98" s="297" t="s">
        <v>167</v>
      </c>
      <c r="E98" s="273" t="s">
        <v>753</v>
      </c>
      <c r="F98" s="324"/>
      <c r="G98" s="261">
        <f>G99</f>
        <v>82673.87</v>
      </c>
    </row>
    <row r="99" spans="1:7" s="12" customFormat="1" ht="33" customHeight="1">
      <c r="A99" s="270" t="s">
        <v>54</v>
      </c>
      <c r="B99" s="308" t="s">
        <v>42</v>
      </c>
      <c r="C99" s="313" t="s">
        <v>43</v>
      </c>
      <c r="D99" s="313" t="s">
        <v>167</v>
      </c>
      <c r="E99" s="272" t="s">
        <v>753</v>
      </c>
      <c r="F99" s="326">
        <v>100</v>
      </c>
      <c r="G99" s="265">
        <v>82673.87</v>
      </c>
    </row>
    <row r="100" spans="1:7" s="13" customFormat="1" ht="33.75" customHeight="1">
      <c r="A100" s="212" t="s">
        <v>168</v>
      </c>
      <c r="B100" s="98" t="s">
        <v>42</v>
      </c>
      <c r="C100" s="102" t="s">
        <v>43</v>
      </c>
      <c r="D100" s="102" t="s">
        <v>167</v>
      </c>
      <c r="E100" s="106" t="s">
        <v>197</v>
      </c>
      <c r="F100" s="125"/>
      <c r="G100" s="261">
        <f>G101+G102+G103</f>
        <v>13248266.29</v>
      </c>
    </row>
    <row r="101" spans="1:7" s="10" customFormat="1" ht="63.75" customHeight="1">
      <c r="A101" s="213" t="s">
        <v>54</v>
      </c>
      <c r="B101" s="107" t="s">
        <v>42</v>
      </c>
      <c r="C101" s="99" t="s">
        <v>43</v>
      </c>
      <c r="D101" s="99" t="s">
        <v>167</v>
      </c>
      <c r="E101" s="108" t="s">
        <v>197</v>
      </c>
      <c r="F101" s="126" t="s">
        <v>171</v>
      </c>
      <c r="G101" s="265">
        <v>7151156.67</v>
      </c>
    </row>
    <row r="102" spans="1:7" s="13" customFormat="1" ht="38.25" customHeight="1">
      <c r="A102" s="213" t="s">
        <v>161</v>
      </c>
      <c r="B102" s="107" t="s">
        <v>42</v>
      </c>
      <c r="C102" s="99" t="s">
        <v>43</v>
      </c>
      <c r="D102" s="99" t="s">
        <v>167</v>
      </c>
      <c r="E102" s="108" t="s">
        <v>197</v>
      </c>
      <c r="F102" s="126" t="s">
        <v>172</v>
      </c>
      <c r="G102" s="265">
        <v>6040351.62</v>
      </c>
    </row>
    <row r="103" spans="1:7" s="13" customFormat="1" ht="16.5" customHeight="1">
      <c r="A103" s="213" t="s">
        <v>269</v>
      </c>
      <c r="B103" s="107" t="s">
        <v>42</v>
      </c>
      <c r="C103" s="99" t="s">
        <v>43</v>
      </c>
      <c r="D103" s="99" t="s">
        <v>167</v>
      </c>
      <c r="E103" s="108" t="s">
        <v>197</v>
      </c>
      <c r="F103" s="126" t="s">
        <v>165</v>
      </c>
      <c r="G103" s="265">
        <v>56758</v>
      </c>
    </row>
    <row r="104" spans="1:7" s="8" customFormat="1" ht="33.75" customHeight="1">
      <c r="A104" s="106" t="s">
        <v>60</v>
      </c>
      <c r="B104" s="98" t="s">
        <v>42</v>
      </c>
      <c r="C104" s="102" t="s">
        <v>43</v>
      </c>
      <c r="D104" s="102" t="s">
        <v>167</v>
      </c>
      <c r="E104" s="106" t="s">
        <v>198</v>
      </c>
      <c r="F104" s="102"/>
      <c r="G104" s="261">
        <f>G105</f>
        <v>80000</v>
      </c>
    </row>
    <row r="105" spans="1:7" s="13" customFormat="1" ht="34.5" customHeight="1">
      <c r="A105" s="213" t="s">
        <v>161</v>
      </c>
      <c r="B105" s="107" t="s">
        <v>42</v>
      </c>
      <c r="C105" s="99" t="s">
        <v>43</v>
      </c>
      <c r="D105" s="99" t="s">
        <v>167</v>
      </c>
      <c r="E105" s="108" t="s">
        <v>198</v>
      </c>
      <c r="F105" s="110">
        <v>200</v>
      </c>
      <c r="G105" s="265">
        <v>80000</v>
      </c>
    </row>
    <row r="106" spans="1:7" s="13" customFormat="1" ht="34.5" customHeight="1">
      <c r="A106" s="101" t="s">
        <v>546</v>
      </c>
      <c r="B106" s="98" t="s">
        <v>42</v>
      </c>
      <c r="C106" s="252" t="s">
        <v>43</v>
      </c>
      <c r="D106" s="252" t="s">
        <v>167</v>
      </c>
      <c r="E106" s="106" t="s">
        <v>545</v>
      </c>
      <c r="F106" s="113"/>
      <c r="G106" s="261">
        <f>G107</f>
        <v>342442.35</v>
      </c>
    </row>
    <row r="107" spans="1:7" s="13" customFormat="1" ht="20.25" customHeight="1">
      <c r="A107" s="253" t="s">
        <v>289</v>
      </c>
      <c r="B107" s="107" t="s">
        <v>42</v>
      </c>
      <c r="C107" s="99" t="s">
        <v>43</v>
      </c>
      <c r="D107" s="99" t="s">
        <v>167</v>
      </c>
      <c r="E107" s="108" t="s">
        <v>545</v>
      </c>
      <c r="F107" s="110">
        <v>500</v>
      </c>
      <c r="G107" s="265">
        <v>342442.35</v>
      </c>
    </row>
    <row r="108" spans="1:7" s="13" customFormat="1" ht="20.25" customHeight="1">
      <c r="A108" s="112" t="s">
        <v>143</v>
      </c>
      <c r="B108" s="98" t="s">
        <v>42</v>
      </c>
      <c r="C108" s="296" t="s">
        <v>43</v>
      </c>
      <c r="D108" s="296" t="s">
        <v>167</v>
      </c>
      <c r="E108" s="106" t="s">
        <v>365</v>
      </c>
      <c r="F108" s="296"/>
      <c r="G108" s="261">
        <f>G109</f>
        <v>82600</v>
      </c>
    </row>
    <row r="109" spans="1:7" s="13" customFormat="1" ht="28.5" customHeight="1">
      <c r="A109" s="314" t="s">
        <v>6</v>
      </c>
      <c r="B109" s="98" t="s">
        <v>42</v>
      </c>
      <c r="C109" s="296" t="s">
        <v>43</v>
      </c>
      <c r="D109" s="296" t="s">
        <v>167</v>
      </c>
      <c r="E109" s="106" t="s">
        <v>366</v>
      </c>
      <c r="F109" s="296"/>
      <c r="G109" s="261">
        <f>G110</f>
        <v>82600</v>
      </c>
    </row>
    <row r="110" spans="1:7" s="13" customFormat="1" ht="20.25" customHeight="1">
      <c r="A110" s="215" t="s">
        <v>6</v>
      </c>
      <c r="B110" s="98" t="s">
        <v>42</v>
      </c>
      <c r="C110" s="311" t="s">
        <v>43</v>
      </c>
      <c r="D110" s="99" t="s">
        <v>167</v>
      </c>
      <c r="E110" s="106" t="s">
        <v>183</v>
      </c>
      <c r="F110" s="311"/>
      <c r="G110" s="261">
        <f>G112+G111</f>
        <v>82600</v>
      </c>
    </row>
    <row r="111" spans="1:7" s="13" customFormat="1" ht="35.25" customHeight="1">
      <c r="A111" s="214" t="s">
        <v>161</v>
      </c>
      <c r="B111" s="107" t="s">
        <v>42</v>
      </c>
      <c r="C111" s="99" t="s">
        <v>43</v>
      </c>
      <c r="D111" s="99" t="s">
        <v>167</v>
      </c>
      <c r="E111" s="108" t="s">
        <v>183</v>
      </c>
      <c r="F111" s="110">
        <v>200</v>
      </c>
      <c r="G111" s="265">
        <v>16000</v>
      </c>
    </row>
    <row r="112" spans="1:7" s="13" customFormat="1" ht="20.25" customHeight="1">
      <c r="A112" s="213" t="s">
        <v>290</v>
      </c>
      <c r="B112" s="107" t="s">
        <v>42</v>
      </c>
      <c r="C112" s="99" t="s">
        <v>43</v>
      </c>
      <c r="D112" s="99" t="s">
        <v>167</v>
      </c>
      <c r="E112" s="108" t="s">
        <v>183</v>
      </c>
      <c r="F112" s="110">
        <v>300</v>
      </c>
      <c r="G112" s="265">
        <v>66600</v>
      </c>
    </row>
    <row r="113" spans="1:7" s="13" customFormat="1" ht="31.5" customHeight="1">
      <c r="A113" s="215" t="s">
        <v>323</v>
      </c>
      <c r="B113" s="98" t="s">
        <v>42</v>
      </c>
      <c r="C113" s="102" t="s">
        <v>45</v>
      </c>
      <c r="D113" s="99"/>
      <c r="E113" s="127"/>
      <c r="F113" s="110"/>
      <c r="G113" s="261">
        <f>G114+G127</f>
        <v>388007.47</v>
      </c>
    </row>
    <row r="114" spans="1:7" s="13" customFormat="1" ht="34.5" customHeight="1">
      <c r="A114" s="337" t="s">
        <v>718</v>
      </c>
      <c r="B114" s="98" t="s">
        <v>42</v>
      </c>
      <c r="C114" s="102" t="s">
        <v>45</v>
      </c>
      <c r="D114" s="129" t="s">
        <v>52</v>
      </c>
      <c r="E114" s="127"/>
      <c r="F114" s="110"/>
      <c r="G114" s="261">
        <f>G115</f>
        <v>363007.47</v>
      </c>
    </row>
    <row r="115" spans="1:7" s="18" customFormat="1" ht="67.5" customHeight="1">
      <c r="A115" s="273" t="s">
        <v>719</v>
      </c>
      <c r="B115" s="98" t="s">
        <v>42</v>
      </c>
      <c r="C115" s="102" t="s">
        <v>45</v>
      </c>
      <c r="D115" s="129" t="s">
        <v>52</v>
      </c>
      <c r="E115" s="111" t="s">
        <v>373</v>
      </c>
      <c r="F115" s="102"/>
      <c r="G115" s="261">
        <f>G116</f>
        <v>363007.47</v>
      </c>
    </row>
    <row r="116" spans="1:7" s="19" customFormat="1" ht="115.5" customHeight="1">
      <c r="A116" s="312" t="s">
        <v>720</v>
      </c>
      <c r="B116" s="98" t="s">
        <v>42</v>
      </c>
      <c r="C116" s="102" t="s">
        <v>45</v>
      </c>
      <c r="D116" s="129" t="s">
        <v>52</v>
      </c>
      <c r="E116" s="111" t="s">
        <v>400</v>
      </c>
      <c r="F116" s="102"/>
      <c r="G116" s="261">
        <f>G117+G120+G123</f>
        <v>363007.47</v>
      </c>
    </row>
    <row r="117" spans="1:7" s="19" customFormat="1" ht="33" customHeight="1">
      <c r="A117" s="278" t="s">
        <v>721</v>
      </c>
      <c r="B117" s="98" t="s">
        <v>42</v>
      </c>
      <c r="C117" s="102" t="s">
        <v>45</v>
      </c>
      <c r="D117" s="129" t="s">
        <v>52</v>
      </c>
      <c r="E117" s="106" t="s">
        <v>414</v>
      </c>
      <c r="F117" s="110"/>
      <c r="G117" s="261">
        <f>G118</f>
        <v>200209.51</v>
      </c>
    </row>
    <row r="118" spans="1:7" s="19" customFormat="1" ht="51" customHeight="1">
      <c r="A118" s="270" t="s">
        <v>59</v>
      </c>
      <c r="B118" s="107" t="s">
        <v>42</v>
      </c>
      <c r="C118" s="99" t="s">
        <v>45</v>
      </c>
      <c r="D118" s="130" t="s">
        <v>52</v>
      </c>
      <c r="E118" s="108" t="s">
        <v>273</v>
      </c>
      <c r="F118" s="117"/>
      <c r="G118" s="265">
        <f>G119</f>
        <v>200209.51</v>
      </c>
    </row>
    <row r="119" spans="1:7" s="19" customFormat="1" ht="32.25" customHeight="1">
      <c r="A119" s="270" t="s">
        <v>161</v>
      </c>
      <c r="B119" s="107" t="s">
        <v>42</v>
      </c>
      <c r="C119" s="99" t="s">
        <v>45</v>
      </c>
      <c r="D119" s="130" t="s">
        <v>52</v>
      </c>
      <c r="E119" s="108" t="s">
        <v>273</v>
      </c>
      <c r="F119" s="110">
        <v>200</v>
      </c>
      <c r="G119" s="265">
        <v>200209.51</v>
      </c>
    </row>
    <row r="120" spans="1:7" s="19" customFormat="1" ht="32.25" customHeight="1">
      <c r="A120" s="278" t="s">
        <v>199</v>
      </c>
      <c r="B120" s="98" t="s">
        <v>42</v>
      </c>
      <c r="C120" s="102" t="s">
        <v>45</v>
      </c>
      <c r="D120" s="129" t="s">
        <v>52</v>
      </c>
      <c r="E120" s="106" t="s">
        <v>415</v>
      </c>
      <c r="F120" s="110"/>
      <c r="G120" s="261">
        <f>G121</f>
        <v>9999</v>
      </c>
    </row>
    <row r="121" spans="1:7" s="19" customFormat="1" ht="51" customHeight="1">
      <c r="A121" s="270" t="s">
        <v>59</v>
      </c>
      <c r="B121" s="107" t="s">
        <v>42</v>
      </c>
      <c r="C121" s="99" t="s">
        <v>45</v>
      </c>
      <c r="D121" s="130" t="s">
        <v>52</v>
      </c>
      <c r="E121" s="108" t="s">
        <v>274</v>
      </c>
      <c r="F121" s="117"/>
      <c r="G121" s="265">
        <f>G122</f>
        <v>9999</v>
      </c>
    </row>
    <row r="122" spans="1:7" s="19" customFormat="1" ht="33.75" customHeight="1">
      <c r="A122" s="270" t="s">
        <v>161</v>
      </c>
      <c r="B122" s="107" t="s">
        <v>42</v>
      </c>
      <c r="C122" s="99" t="s">
        <v>45</v>
      </c>
      <c r="D122" s="130" t="s">
        <v>52</v>
      </c>
      <c r="E122" s="108" t="s">
        <v>274</v>
      </c>
      <c r="F122" s="110">
        <v>200</v>
      </c>
      <c r="G122" s="265">
        <v>9999</v>
      </c>
    </row>
    <row r="123" spans="1:7" s="19" customFormat="1" ht="33.75" customHeight="1">
      <c r="A123" s="328" t="s">
        <v>622</v>
      </c>
      <c r="B123" s="98" t="s">
        <v>42</v>
      </c>
      <c r="C123" s="281" t="s">
        <v>45</v>
      </c>
      <c r="D123" s="129" t="s">
        <v>52</v>
      </c>
      <c r="E123" s="106" t="s">
        <v>624</v>
      </c>
      <c r="F123" s="110"/>
      <c r="G123" s="261">
        <f>G124</f>
        <v>152798.96</v>
      </c>
    </row>
    <row r="124" spans="1:7" s="19" customFormat="1" ht="33.75" customHeight="1">
      <c r="A124" s="338" t="s">
        <v>623</v>
      </c>
      <c r="B124" s="107" t="s">
        <v>42</v>
      </c>
      <c r="C124" s="99" t="s">
        <v>45</v>
      </c>
      <c r="D124" s="130" t="s">
        <v>52</v>
      </c>
      <c r="E124" s="108" t="s">
        <v>625</v>
      </c>
      <c r="F124" s="110"/>
      <c r="G124" s="265">
        <f>G125</f>
        <v>152798.96</v>
      </c>
    </row>
    <row r="125" spans="1:7" s="19" customFormat="1" ht="33.75" customHeight="1">
      <c r="A125" s="270" t="s">
        <v>161</v>
      </c>
      <c r="B125" s="107" t="s">
        <v>42</v>
      </c>
      <c r="C125" s="99" t="s">
        <v>45</v>
      </c>
      <c r="D125" s="130" t="s">
        <v>52</v>
      </c>
      <c r="E125" s="108" t="s">
        <v>625</v>
      </c>
      <c r="F125" s="110">
        <v>200</v>
      </c>
      <c r="G125" s="265">
        <v>152798.96</v>
      </c>
    </row>
    <row r="126" spans="1:7" s="13" customFormat="1" ht="35.25" customHeight="1">
      <c r="A126" s="212" t="s">
        <v>279</v>
      </c>
      <c r="B126" s="98" t="s">
        <v>42</v>
      </c>
      <c r="C126" s="129" t="s">
        <v>45</v>
      </c>
      <c r="D126" s="113">
        <v>14</v>
      </c>
      <c r="E126" s="127"/>
      <c r="F126" s="110"/>
      <c r="G126" s="261">
        <f>G127</f>
        <v>25000</v>
      </c>
    </row>
    <row r="127" spans="1:7" s="13" customFormat="1" ht="34.5" customHeight="1">
      <c r="A127" s="212" t="s">
        <v>789</v>
      </c>
      <c r="B127" s="98" t="s">
        <v>42</v>
      </c>
      <c r="C127" s="129" t="s">
        <v>45</v>
      </c>
      <c r="D127" s="113">
        <v>14</v>
      </c>
      <c r="E127" s="111" t="s">
        <v>374</v>
      </c>
      <c r="F127" s="113"/>
      <c r="G127" s="261">
        <f>G128</f>
        <v>25000</v>
      </c>
    </row>
    <row r="128" spans="1:7" s="13" customFormat="1" ht="67.5" customHeight="1">
      <c r="A128" s="212" t="s">
        <v>788</v>
      </c>
      <c r="B128" s="98" t="s">
        <v>42</v>
      </c>
      <c r="C128" s="129" t="s">
        <v>45</v>
      </c>
      <c r="D128" s="113">
        <v>14</v>
      </c>
      <c r="E128" s="111" t="s">
        <v>399</v>
      </c>
      <c r="F128" s="113"/>
      <c r="G128" s="261">
        <f>G129+G132</f>
        <v>25000</v>
      </c>
    </row>
    <row r="129" spans="1:7" s="13" customFormat="1" ht="48.75" customHeight="1">
      <c r="A129" s="212" t="s">
        <v>147</v>
      </c>
      <c r="B129" s="98" t="s">
        <v>42</v>
      </c>
      <c r="C129" s="129" t="s">
        <v>45</v>
      </c>
      <c r="D129" s="113">
        <v>14</v>
      </c>
      <c r="E129" s="106" t="s">
        <v>416</v>
      </c>
      <c r="F129" s="113"/>
      <c r="G129" s="261">
        <f>G130</f>
        <v>10000</v>
      </c>
    </row>
    <row r="130" spans="1:7" s="13" customFormat="1" ht="35.25" customHeight="1">
      <c r="A130" s="213" t="s">
        <v>270</v>
      </c>
      <c r="B130" s="107" t="s">
        <v>42</v>
      </c>
      <c r="C130" s="130" t="s">
        <v>45</v>
      </c>
      <c r="D130" s="110">
        <v>14</v>
      </c>
      <c r="E130" s="108" t="s">
        <v>201</v>
      </c>
      <c r="F130" s="110"/>
      <c r="G130" s="265">
        <f>G131</f>
        <v>10000</v>
      </c>
    </row>
    <row r="131" spans="1:7" s="13" customFormat="1" ht="35.25" customHeight="1">
      <c r="A131" s="213" t="s">
        <v>161</v>
      </c>
      <c r="B131" s="107" t="s">
        <v>42</v>
      </c>
      <c r="C131" s="130" t="s">
        <v>45</v>
      </c>
      <c r="D131" s="110">
        <v>14</v>
      </c>
      <c r="E131" s="108" t="s">
        <v>201</v>
      </c>
      <c r="F131" s="110">
        <v>200</v>
      </c>
      <c r="G131" s="265">
        <v>10000</v>
      </c>
    </row>
    <row r="132" spans="1:7" s="13" customFormat="1" ht="35.25" customHeight="1">
      <c r="A132" s="212" t="s">
        <v>200</v>
      </c>
      <c r="B132" s="98" t="s">
        <v>42</v>
      </c>
      <c r="C132" s="129" t="s">
        <v>45</v>
      </c>
      <c r="D132" s="113">
        <v>14</v>
      </c>
      <c r="E132" s="111" t="s">
        <v>417</v>
      </c>
      <c r="F132" s="113"/>
      <c r="G132" s="261">
        <f>G133</f>
        <v>15000</v>
      </c>
    </row>
    <row r="133" spans="1:7" s="13" customFormat="1" ht="35.25" customHeight="1">
      <c r="A133" s="213" t="s">
        <v>270</v>
      </c>
      <c r="B133" s="107" t="s">
        <v>42</v>
      </c>
      <c r="C133" s="130" t="s">
        <v>45</v>
      </c>
      <c r="D133" s="110">
        <v>14</v>
      </c>
      <c r="E133" s="108" t="s">
        <v>32</v>
      </c>
      <c r="F133" s="110"/>
      <c r="G133" s="265">
        <f>G134</f>
        <v>15000</v>
      </c>
    </row>
    <row r="134" spans="1:7" s="13" customFormat="1" ht="35.25" customHeight="1">
      <c r="A134" s="213" t="s">
        <v>161</v>
      </c>
      <c r="B134" s="107" t="s">
        <v>42</v>
      </c>
      <c r="C134" s="130" t="s">
        <v>45</v>
      </c>
      <c r="D134" s="110">
        <v>14</v>
      </c>
      <c r="E134" s="108" t="s">
        <v>32</v>
      </c>
      <c r="F134" s="110">
        <v>200</v>
      </c>
      <c r="G134" s="265">
        <v>15000</v>
      </c>
    </row>
    <row r="135" spans="1:7" s="20" customFormat="1" ht="18">
      <c r="A135" s="212" t="s">
        <v>141</v>
      </c>
      <c r="B135" s="98" t="s">
        <v>42</v>
      </c>
      <c r="C135" s="102" t="s">
        <v>46</v>
      </c>
      <c r="D135" s="102"/>
      <c r="E135" s="114"/>
      <c r="F135" s="102"/>
      <c r="G135" s="261">
        <f>G136+G145+G157+G170</f>
        <v>23603197.5</v>
      </c>
    </row>
    <row r="136" spans="1:7" s="20" customFormat="1" ht="18">
      <c r="A136" s="212" t="s">
        <v>58</v>
      </c>
      <c r="B136" s="98" t="s">
        <v>42</v>
      </c>
      <c r="C136" s="102" t="s">
        <v>46</v>
      </c>
      <c r="D136" s="102" t="s">
        <v>43</v>
      </c>
      <c r="E136" s="114"/>
      <c r="F136" s="102"/>
      <c r="G136" s="261">
        <f>G137</f>
        <v>360897.17</v>
      </c>
    </row>
    <row r="137" spans="1:7" s="6" customFormat="1" ht="32.25" customHeight="1">
      <c r="A137" s="106" t="s">
        <v>790</v>
      </c>
      <c r="B137" s="98" t="s">
        <v>42</v>
      </c>
      <c r="C137" s="102" t="s">
        <v>46</v>
      </c>
      <c r="D137" s="102" t="s">
        <v>43</v>
      </c>
      <c r="E137" s="111" t="s">
        <v>375</v>
      </c>
      <c r="F137" s="102"/>
      <c r="G137" s="261">
        <f>G138</f>
        <v>360897.17</v>
      </c>
    </row>
    <row r="138" spans="1:7" s="5" customFormat="1" ht="50.25" customHeight="1">
      <c r="A138" s="106" t="s">
        <v>792</v>
      </c>
      <c r="B138" s="98" t="s">
        <v>42</v>
      </c>
      <c r="C138" s="102" t="s">
        <v>46</v>
      </c>
      <c r="D138" s="102" t="s">
        <v>43</v>
      </c>
      <c r="E138" s="111" t="s">
        <v>397</v>
      </c>
      <c r="F138" s="102"/>
      <c r="G138" s="261">
        <f>G139</f>
        <v>360897.17</v>
      </c>
    </row>
    <row r="139" spans="1:7" s="5" customFormat="1" ht="66.75" customHeight="1">
      <c r="A139" s="106" t="s">
        <v>202</v>
      </c>
      <c r="B139" s="98" t="s">
        <v>42</v>
      </c>
      <c r="C139" s="102" t="s">
        <v>46</v>
      </c>
      <c r="D139" s="102" t="s">
        <v>43</v>
      </c>
      <c r="E139" s="106" t="s">
        <v>419</v>
      </c>
      <c r="F139" s="118"/>
      <c r="G139" s="261">
        <f>G140+G143</f>
        <v>360897.17</v>
      </c>
    </row>
    <row r="140" spans="1:7" s="8" customFormat="1" ht="34.5" customHeight="1">
      <c r="A140" s="215" t="s">
        <v>3</v>
      </c>
      <c r="B140" s="98" t="s">
        <v>42</v>
      </c>
      <c r="C140" s="102" t="s">
        <v>46</v>
      </c>
      <c r="D140" s="102" t="s">
        <v>43</v>
      </c>
      <c r="E140" s="106" t="s">
        <v>203</v>
      </c>
      <c r="F140" s="118"/>
      <c r="G140" s="261">
        <f>G141+G142</f>
        <v>311000</v>
      </c>
    </row>
    <row r="141" spans="1:7" s="10" customFormat="1" ht="63.75" customHeight="1">
      <c r="A141" s="213" t="s">
        <v>54</v>
      </c>
      <c r="B141" s="107" t="s">
        <v>42</v>
      </c>
      <c r="C141" s="99" t="s">
        <v>46</v>
      </c>
      <c r="D141" s="99" t="s">
        <v>43</v>
      </c>
      <c r="E141" s="108" t="s">
        <v>203</v>
      </c>
      <c r="F141" s="110">
        <v>100</v>
      </c>
      <c r="G141" s="265">
        <v>305800</v>
      </c>
    </row>
    <row r="142" spans="1:7" s="13" customFormat="1" ht="35.25" customHeight="1">
      <c r="A142" s="213" t="s">
        <v>161</v>
      </c>
      <c r="B142" s="107" t="s">
        <v>42</v>
      </c>
      <c r="C142" s="99" t="s">
        <v>46</v>
      </c>
      <c r="D142" s="99" t="s">
        <v>43</v>
      </c>
      <c r="E142" s="108" t="s">
        <v>203</v>
      </c>
      <c r="F142" s="110">
        <v>200</v>
      </c>
      <c r="G142" s="265">
        <v>5200</v>
      </c>
    </row>
    <row r="143" spans="1:7" s="13" customFormat="1" ht="35.25" customHeight="1">
      <c r="A143" s="322" t="s">
        <v>668</v>
      </c>
      <c r="B143" s="301" t="s">
        <v>42</v>
      </c>
      <c r="C143" s="297" t="s">
        <v>46</v>
      </c>
      <c r="D143" s="297" t="s">
        <v>43</v>
      </c>
      <c r="E143" s="273" t="s">
        <v>669</v>
      </c>
      <c r="F143" s="326"/>
      <c r="G143" s="261">
        <f>G144</f>
        <v>49897.17</v>
      </c>
    </row>
    <row r="144" spans="1:7" s="13" customFormat="1" ht="35.25" customHeight="1">
      <c r="A144" s="270" t="s">
        <v>54</v>
      </c>
      <c r="B144" s="308" t="s">
        <v>42</v>
      </c>
      <c r="C144" s="313" t="s">
        <v>46</v>
      </c>
      <c r="D144" s="313" t="s">
        <v>43</v>
      </c>
      <c r="E144" s="272" t="s">
        <v>669</v>
      </c>
      <c r="F144" s="326">
        <v>100</v>
      </c>
      <c r="G144" s="265">
        <v>49897.17</v>
      </c>
    </row>
    <row r="145" spans="1:7" s="21" customFormat="1" ht="20.25" customHeight="1">
      <c r="A145" s="217" t="s">
        <v>177</v>
      </c>
      <c r="B145" s="98" t="s">
        <v>42</v>
      </c>
      <c r="C145" s="102" t="s">
        <v>46</v>
      </c>
      <c r="D145" s="102" t="s">
        <v>48</v>
      </c>
      <c r="E145" s="132"/>
      <c r="F145" s="102"/>
      <c r="G145" s="261">
        <f>G146</f>
        <v>20239907.83</v>
      </c>
    </row>
    <row r="146" spans="1:7" s="6" customFormat="1" ht="48.75" customHeight="1">
      <c r="A146" s="212" t="s">
        <v>793</v>
      </c>
      <c r="B146" s="98" t="s">
        <v>42</v>
      </c>
      <c r="C146" s="102" t="s">
        <v>46</v>
      </c>
      <c r="D146" s="102" t="s">
        <v>48</v>
      </c>
      <c r="E146" s="111" t="s">
        <v>376</v>
      </c>
      <c r="F146" s="102"/>
      <c r="G146" s="261">
        <f>G147</f>
        <v>20239907.83</v>
      </c>
    </row>
    <row r="147" spans="1:7" s="6" customFormat="1" ht="81.75" customHeight="1">
      <c r="A147" s="212" t="s">
        <v>824</v>
      </c>
      <c r="B147" s="98" t="s">
        <v>42</v>
      </c>
      <c r="C147" s="102" t="s">
        <v>46</v>
      </c>
      <c r="D147" s="102" t="s">
        <v>48</v>
      </c>
      <c r="E147" s="111" t="s">
        <v>396</v>
      </c>
      <c r="F147" s="102"/>
      <c r="G147" s="261">
        <f>G148</f>
        <v>20239907.83</v>
      </c>
    </row>
    <row r="148" spans="1:7" s="6" customFormat="1" ht="52.5" customHeight="1">
      <c r="A148" s="215" t="s">
        <v>204</v>
      </c>
      <c r="B148" s="98" t="s">
        <v>42</v>
      </c>
      <c r="C148" s="102" t="s">
        <v>46</v>
      </c>
      <c r="D148" s="102" t="s">
        <v>48</v>
      </c>
      <c r="E148" s="106" t="s">
        <v>420</v>
      </c>
      <c r="F148" s="118"/>
      <c r="G148" s="261">
        <f>G151+G153+G155+G149</f>
        <v>20239907.83</v>
      </c>
    </row>
    <row r="149" spans="1:7" s="6" customFormat="1" ht="52.5" customHeight="1">
      <c r="A149" s="278" t="s">
        <v>578</v>
      </c>
      <c r="B149" s="301" t="s">
        <v>42</v>
      </c>
      <c r="C149" s="297" t="s">
        <v>46</v>
      </c>
      <c r="D149" s="297" t="s">
        <v>48</v>
      </c>
      <c r="E149" s="273" t="s">
        <v>670</v>
      </c>
      <c r="F149" s="305"/>
      <c r="G149" s="261">
        <f>G150</f>
        <v>13422837</v>
      </c>
    </row>
    <row r="150" spans="1:7" s="6" customFormat="1" ht="35.25" customHeight="1">
      <c r="A150" s="332" t="s">
        <v>161</v>
      </c>
      <c r="B150" s="308" t="s">
        <v>42</v>
      </c>
      <c r="C150" s="313" t="s">
        <v>46</v>
      </c>
      <c r="D150" s="313" t="s">
        <v>48</v>
      </c>
      <c r="E150" s="272" t="s">
        <v>670</v>
      </c>
      <c r="F150" s="309">
        <v>200</v>
      </c>
      <c r="G150" s="265">
        <v>13422837</v>
      </c>
    </row>
    <row r="151" spans="1:7" s="6" customFormat="1" ht="52.5" customHeight="1">
      <c r="A151" s="215" t="s">
        <v>578</v>
      </c>
      <c r="B151" s="98" t="s">
        <v>42</v>
      </c>
      <c r="C151" s="257" t="s">
        <v>46</v>
      </c>
      <c r="D151" s="257" t="s">
        <v>48</v>
      </c>
      <c r="E151" s="106" t="s">
        <v>577</v>
      </c>
      <c r="F151" s="118"/>
      <c r="G151" s="261">
        <f>G152</f>
        <v>135583.48</v>
      </c>
    </row>
    <row r="152" spans="1:7" s="6" customFormat="1" ht="32.25" customHeight="1">
      <c r="A152" s="115" t="s">
        <v>161</v>
      </c>
      <c r="B152" s="107" t="s">
        <v>42</v>
      </c>
      <c r="C152" s="99" t="s">
        <v>46</v>
      </c>
      <c r="D152" s="99" t="s">
        <v>48</v>
      </c>
      <c r="E152" s="108" t="s">
        <v>577</v>
      </c>
      <c r="F152" s="117">
        <v>200</v>
      </c>
      <c r="G152" s="265">
        <v>135583.48</v>
      </c>
    </row>
    <row r="153" spans="1:7" s="6" customFormat="1" ht="33.75" customHeight="1">
      <c r="A153" s="116" t="s">
        <v>491</v>
      </c>
      <c r="B153" s="98" t="s">
        <v>42</v>
      </c>
      <c r="C153" s="231" t="s">
        <v>46</v>
      </c>
      <c r="D153" s="231" t="s">
        <v>48</v>
      </c>
      <c r="E153" s="106" t="s">
        <v>492</v>
      </c>
      <c r="F153" s="118"/>
      <c r="G153" s="261">
        <f>G154</f>
        <v>91626.34</v>
      </c>
    </row>
    <row r="154" spans="1:7" s="6" customFormat="1" ht="33.75" customHeight="1">
      <c r="A154" s="115" t="s">
        <v>493</v>
      </c>
      <c r="B154" s="107" t="s">
        <v>42</v>
      </c>
      <c r="C154" s="99" t="s">
        <v>46</v>
      </c>
      <c r="D154" s="99" t="s">
        <v>48</v>
      </c>
      <c r="E154" s="108" t="s">
        <v>492</v>
      </c>
      <c r="F154" s="117">
        <v>400</v>
      </c>
      <c r="G154" s="265">
        <v>91626.34</v>
      </c>
    </row>
    <row r="155" spans="1:7" s="6" customFormat="1" ht="33.75" customHeight="1">
      <c r="A155" s="212" t="s">
        <v>14</v>
      </c>
      <c r="B155" s="98" t="s">
        <v>42</v>
      </c>
      <c r="C155" s="102" t="s">
        <v>46</v>
      </c>
      <c r="D155" s="102" t="s">
        <v>48</v>
      </c>
      <c r="E155" s="106" t="s">
        <v>205</v>
      </c>
      <c r="F155" s="118"/>
      <c r="G155" s="261">
        <f>G156</f>
        <v>6589861.01</v>
      </c>
    </row>
    <row r="156" spans="1:7" s="6" customFormat="1" ht="33.75" customHeight="1">
      <c r="A156" s="213" t="s">
        <v>161</v>
      </c>
      <c r="B156" s="107" t="s">
        <v>42</v>
      </c>
      <c r="C156" s="99" t="s">
        <v>46</v>
      </c>
      <c r="D156" s="99" t="s">
        <v>48</v>
      </c>
      <c r="E156" s="108" t="s">
        <v>205</v>
      </c>
      <c r="F156" s="117">
        <v>200</v>
      </c>
      <c r="G156" s="265">
        <v>6589861.01</v>
      </c>
    </row>
    <row r="157" spans="1:7" s="6" customFormat="1" ht="20.25" customHeight="1">
      <c r="A157" s="218" t="s">
        <v>131</v>
      </c>
      <c r="B157" s="98" t="s">
        <v>42</v>
      </c>
      <c r="C157" s="134" t="s">
        <v>46</v>
      </c>
      <c r="D157" s="134" t="s">
        <v>52</v>
      </c>
      <c r="E157" s="131"/>
      <c r="F157" s="118"/>
      <c r="G157" s="261">
        <f>G158</f>
        <v>278143.5</v>
      </c>
    </row>
    <row r="158" spans="1:7" s="6" customFormat="1" ht="33.75" customHeight="1">
      <c r="A158" s="101" t="s">
        <v>794</v>
      </c>
      <c r="B158" s="98" t="s">
        <v>42</v>
      </c>
      <c r="C158" s="134" t="s">
        <v>46</v>
      </c>
      <c r="D158" s="134" t="s">
        <v>52</v>
      </c>
      <c r="E158" s="106" t="s">
        <v>377</v>
      </c>
      <c r="F158" s="118"/>
      <c r="G158" s="261">
        <f>G163+G159</f>
        <v>278143.5</v>
      </c>
    </row>
    <row r="159" spans="1:7" s="6" customFormat="1" ht="51" customHeight="1">
      <c r="A159" s="101" t="s">
        <v>795</v>
      </c>
      <c r="B159" s="98" t="s">
        <v>42</v>
      </c>
      <c r="C159" s="134" t="s">
        <v>46</v>
      </c>
      <c r="D159" s="134" t="s">
        <v>52</v>
      </c>
      <c r="E159" s="106" t="s">
        <v>395</v>
      </c>
      <c r="F159" s="118"/>
      <c r="G159" s="261">
        <f>G160</f>
        <v>196838.42</v>
      </c>
    </row>
    <row r="160" spans="1:7" s="6" customFormat="1" ht="33.75" customHeight="1">
      <c r="A160" s="101" t="s">
        <v>24</v>
      </c>
      <c r="B160" s="98" t="s">
        <v>42</v>
      </c>
      <c r="C160" s="134" t="s">
        <v>46</v>
      </c>
      <c r="D160" s="134" t="s">
        <v>52</v>
      </c>
      <c r="E160" s="106" t="s">
        <v>421</v>
      </c>
      <c r="F160" s="118"/>
      <c r="G160" s="261">
        <f>G161</f>
        <v>196838.42</v>
      </c>
    </row>
    <row r="161" spans="1:7" s="6" customFormat="1" ht="33.75" customHeight="1">
      <c r="A161" s="109" t="s">
        <v>25</v>
      </c>
      <c r="B161" s="107" t="s">
        <v>42</v>
      </c>
      <c r="C161" s="135" t="s">
        <v>46</v>
      </c>
      <c r="D161" s="135" t="s">
        <v>52</v>
      </c>
      <c r="E161" s="108" t="s">
        <v>26</v>
      </c>
      <c r="F161" s="117"/>
      <c r="G161" s="265">
        <f>G162</f>
        <v>196838.42</v>
      </c>
    </row>
    <row r="162" spans="1:7" s="6" customFormat="1" ht="33.75" customHeight="1">
      <c r="A162" s="109" t="s">
        <v>161</v>
      </c>
      <c r="B162" s="107" t="s">
        <v>42</v>
      </c>
      <c r="C162" s="135" t="s">
        <v>46</v>
      </c>
      <c r="D162" s="135" t="s">
        <v>52</v>
      </c>
      <c r="E162" s="108" t="s">
        <v>26</v>
      </c>
      <c r="F162" s="117">
        <v>200</v>
      </c>
      <c r="G162" s="265">
        <v>196838.42</v>
      </c>
    </row>
    <row r="163" spans="1:7" s="6" customFormat="1" ht="66.75" customHeight="1">
      <c r="A163" s="101" t="s">
        <v>796</v>
      </c>
      <c r="B163" s="98" t="s">
        <v>42</v>
      </c>
      <c r="C163" s="136" t="s">
        <v>46</v>
      </c>
      <c r="D163" s="136" t="s">
        <v>52</v>
      </c>
      <c r="E163" s="106" t="s">
        <v>394</v>
      </c>
      <c r="F163" s="118"/>
      <c r="G163" s="261">
        <f>G164+G167</f>
        <v>81305.08</v>
      </c>
    </row>
    <row r="164" spans="1:7" s="6" customFormat="1" ht="33.75" customHeight="1">
      <c r="A164" s="212" t="s">
        <v>132</v>
      </c>
      <c r="B164" s="98" t="s">
        <v>42</v>
      </c>
      <c r="C164" s="136" t="s">
        <v>46</v>
      </c>
      <c r="D164" s="136" t="s">
        <v>52</v>
      </c>
      <c r="E164" s="106" t="s">
        <v>422</v>
      </c>
      <c r="F164" s="118"/>
      <c r="G164" s="261">
        <f>G165</f>
        <v>49146</v>
      </c>
    </row>
    <row r="165" spans="1:7" s="6" customFormat="1" ht="33.75" customHeight="1">
      <c r="A165" s="213" t="s">
        <v>25</v>
      </c>
      <c r="B165" s="107" t="s">
        <v>42</v>
      </c>
      <c r="C165" s="137" t="s">
        <v>46</v>
      </c>
      <c r="D165" s="137" t="s">
        <v>52</v>
      </c>
      <c r="E165" s="108" t="s">
        <v>136</v>
      </c>
      <c r="F165" s="117"/>
      <c r="G165" s="265">
        <f>G166</f>
        <v>49146</v>
      </c>
    </row>
    <row r="166" spans="1:7" s="6" customFormat="1" ht="33.75" customHeight="1">
      <c r="A166" s="219" t="s">
        <v>161</v>
      </c>
      <c r="B166" s="107" t="s">
        <v>42</v>
      </c>
      <c r="C166" s="137" t="s">
        <v>46</v>
      </c>
      <c r="D166" s="137" t="s">
        <v>52</v>
      </c>
      <c r="E166" s="108" t="s">
        <v>136</v>
      </c>
      <c r="F166" s="117">
        <v>200</v>
      </c>
      <c r="G166" s="265">
        <v>49146</v>
      </c>
    </row>
    <row r="167" spans="1:7" s="6" customFormat="1" ht="101.25" customHeight="1">
      <c r="A167" s="220" t="s">
        <v>350</v>
      </c>
      <c r="B167" s="98" t="s">
        <v>42</v>
      </c>
      <c r="C167" s="136" t="s">
        <v>46</v>
      </c>
      <c r="D167" s="136" t="s">
        <v>52</v>
      </c>
      <c r="E167" s="106" t="s">
        <v>423</v>
      </c>
      <c r="F167" s="118"/>
      <c r="G167" s="261">
        <f>G168</f>
        <v>32159.08</v>
      </c>
    </row>
    <row r="168" spans="1:7" s="6" customFormat="1" ht="33.75" customHeight="1">
      <c r="A168" s="213" t="s">
        <v>25</v>
      </c>
      <c r="B168" s="107" t="s">
        <v>42</v>
      </c>
      <c r="C168" s="137" t="s">
        <v>46</v>
      </c>
      <c r="D168" s="137" t="s">
        <v>52</v>
      </c>
      <c r="E168" s="108" t="s">
        <v>351</v>
      </c>
      <c r="F168" s="117"/>
      <c r="G168" s="265">
        <f>G169</f>
        <v>32159.08</v>
      </c>
    </row>
    <row r="169" spans="1:7" s="6" customFormat="1" ht="33.75" customHeight="1">
      <c r="A169" s="219" t="s">
        <v>161</v>
      </c>
      <c r="B169" s="107" t="s">
        <v>42</v>
      </c>
      <c r="C169" s="137" t="s">
        <v>46</v>
      </c>
      <c r="D169" s="137" t="s">
        <v>52</v>
      </c>
      <c r="E169" s="108" t="s">
        <v>351</v>
      </c>
      <c r="F169" s="117">
        <v>200</v>
      </c>
      <c r="G169" s="265">
        <v>32159.08</v>
      </c>
    </row>
    <row r="170" spans="1:7" s="6" customFormat="1" ht="18" customHeight="1">
      <c r="A170" s="181" t="s">
        <v>494</v>
      </c>
      <c r="B170" s="98" t="s">
        <v>42</v>
      </c>
      <c r="C170" s="136" t="s">
        <v>46</v>
      </c>
      <c r="D170" s="136">
        <v>12</v>
      </c>
      <c r="E170" s="108"/>
      <c r="F170" s="117"/>
      <c r="G170" s="261">
        <f>G171</f>
        <v>2724249</v>
      </c>
    </row>
    <row r="171" spans="1:7" s="6" customFormat="1" ht="48.75" customHeight="1">
      <c r="A171" s="139" t="s">
        <v>797</v>
      </c>
      <c r="B171" s="98" t="s">
        <v>42</v>
      </c>
      <c r="C171" s="136" t="s">
        <v>46</v>
      </c>
      <c r="D171" s="136">
        <v>12</v>
      </c>
      <c r="E171" s="111" t="s">
        <v>495</v>
      </c>
      <c r="F171" s="117"/>
      <c r="G171" s="261">
        <f>G172</f>
        <v>2724249</v>
      </c>
    </row>
    <row r="172" spans="1:7" s="6" customFormat="1" ht="81" customHeight="1">
      <c r="A172" s="139" t="s">
        <v>798</v>
      </c>
      <c r="B172" s="98" t="s">
        <v>42</v>
      </c>
      <c r="C172" s="136" t="s">
        <v>46</v>
      </c>
      <c r="D172" s="136">
        <v>12</v>
      </c>
      <c r="E172" s="111" t="s">
        <v>496</v>
      </c>
      <c r="F172" s="117"/>
      <c r="G172" s="261">
        <f>G173</f>
        <v>2724249</v>
      </c>
    </row>
    <row r="173" spans="1:7" s="6" customFormat="1" ht="64.5" customHeight="1">
      <c r="A173" s="139" t="s">
        <v>520</v>
      </c>
      <c r="B173" s="98" t="s">
        <v>42</v>
      </c>
      <c r="C173" s="136" t="s">
        <v>46</v>
      </c>
      <c r="D173" s="136">
        <v>12</v>
      </c>
      <c r="E173" s="111" t="s">
        <v>519</v>
      </c>
      <c r="F173" s="117"/>
      <c r="G173" s="261">
        <f>G174+G176+G178</f>
        <v>2724249</v>
      </c>
    </row>
    <row r="174" spans="1:7" s="6" customFormat="1" ht="54" customHeight="1">
      <c r="A174" s="139" t="s">
        <v>564</v>
      </c>
      <c r="B174" s="98" t="s">
        <v>42</v>
      </c>
      <c r="C174" s="136" t="s">
        <v>46</v>
      </c>
      <c r="D174" s="136">
        <v>12</v>
      </c>
      <c r="E174" s="111" t="s">
        <v>522</v>
      </c>
      <c r="F174" s="117"/>
      <c r="G174" s="261">
        <f>G175</f>
        <v>1465974</v>
      </c>
    </row>
    <row r="175" spans="1:7" s="6" customFormat="1" ht="15.75" customHeight="1">
      <c r="A175" s="138" t="s">
        <v>289</v>
      </c>
      <c r="B175" s="107" t="s">
        <v>42</v>
      </c>
      <c r="C175" s="137" t="s">
        <v>46</v>
      </c>
      <c r="D175" s="137">
        <v>12</v>
      </c>
      <c r="E175" s="127" t="s">
        <v>522</v>
      </c>
      <c r="F175" s="117">
        <v>500</v>
      </c>
      <c r="G175" s="265">
        <v>1465974</v>
      </c>
    </row>
    <row r="176" spans="1:7" s="6" customFormat="1" ht="46.5" customHeight="1">
      <c r="A176" s="139" t="s">
        <v>521</v>
      </c>
      <c r="B176" s="98" t="s">
        <v>42</v>
      </c>
      <c r="C176" s="136" t="s">
        <v>46</v>
      </c>
      <c r="D176" s="136">
        <v>12</v>
      </c>
      <c r="E176" s="111" t="s">
        <v>523</v>
      </c>
      <c r="F176" s="117"/>
      <c r="G176" s="261">
        <f>G177</f>
        <v>628275</v>
      </c>
    </row>
    <row r="177" spans="1:7" s="6" customFormat="1" ht="18" customHeight="1">
      <c r="A177" s="138" t="s">
        <v>289</v>
      </c>
      <c r="B177" s="107" t="s">
        <v>42</v>
      </c>
      <c r="C177" s="137" t="s">
        <v>46</v>
      </c>
      <c r="D177" s="137">
        <v>12</v>
      </c>
      <c r="E177" s="127" t="s">
        <v>523</v>
      </c>
      <c r="F177" s="117">
        <v>500</v>
      </c>
      <c r="G177" s="265">
        <v>628275</v>
      </c>
    </row>
    <row r="178" spans="1:7" s="6" customFormat="1" ht="53.25" customHeight="1">
      <c r="A178" s="342" t="s">
        <v>757</v>
      </c>
      <c r="B178" s="301" t="s">
        <v>42</v>
      </c>
      <c r="C178" s="343" t="s">
        <v>46</v>
      </c>
      <c r="D178" s="343">
        <v>12</v>
      </c>
      <c r="E178" s="304" t="s">
        <v>758</v>
      </c>
      <c r="F178" s="303"/>
      <c r="G178" s="261">
        <f>G179</f>
        <v>630000</v>
      </c>
    </row>
    <row r="179" spans="1:7" s="6" customFormat="1" ht="24.75" customHeight="1">
      <c r="A179" s="338" t="s">
        <v>289</v>
      </c>
      <c r="B179" s="308" t="s">
        <v>42</v>
      </c>
      <c r="C179" s="344" t="s">
        <v>46</v>
      </c>
      <c r="D179" s="344">
        <v>12</v>
      </c>
      <c r="E179" s="276" t="s">
        <v>758</v>
      </c>
      <c r="F179" s="280" t="s">
        <v>759</v>
      </c>
      <c r="G179" s="265">
        <v>630000</v>
      </c>
    </row>
    <row r="180" spans="1:7" s="6" customFormat="1" ht="19.5" customHeight="1">
      <c r="A180" s="212" t="s">
        <v>452</v>
      </c>
      <c r="B180" s="98" t="s">
        <v>42</v>
      </c>
      <c r="C180" s="129" t="s">
        <v>453</v>
      </c>
      <c r="D180" s="99"/>
      <c r="E180" s="108"/>
      <c r="F180" s="117"/>
      <c r="G180" s="261">
        <f>G181</f>
        <v>9793474.58</v>
      </c>
    </row>
    <row r="181" spans="1:7" s="6" customFormat="1" ht="19.5" customHeight="1">
      <c r="A181" s="212" t="s">
        <v>454</v>
      </c>
      <c r="B181" s="98" t="s">
        <v>42</v>
      </c>
      <c r="C181" s="129" t="s">
        <v>453</v>
      </c>
      <c r="D181" s="141" t="s">
        <v>44</v>
      </c>
      <c r="E181" s="108"/>
      <c r="F181" s="117"/>
      <c r="G181" s="261">
        <f>G213+G227+G182</f>
        <v>9793474.58</v>
      </c>
    </row>
    <row r="182" spans="1:7" s="6" customFormat="1" ht="36.75" customHeight="1">
      <c r="A182" s="139" t="s">
        <v>799</v>
      </c>
      <c r="B182" s="98" t="s">
        <v>42</v>
      </c>
      <c r="C182" s="129" t="s">
        <v>453</v>
      </c>
      <c r="D182" s="141" t="s">
        <v>44</v>
      </c>
      <c r="E182" s="111" t="s">
        <v>655</v>
      </c>
      <c r="F182" s="117"/>
      <c r="G182" s="261">
        <f>G183</f>
        <v>816941</v>
      </c>
    </row>
    <row r="183" spans="1:7" s="6" customFormat="1" ht="64.5" customHeight="1">
      <c r="A183" s="139" t="s">
        <v>825</v>
      </c>
      <c r="B183" s="98" t="s">
        <v>42</v>
      </c>
      <c r="C183" s="129" t="s">
        <v>453</v>
      </c>
      <c r="D183" s="141" t="s">
        <v>44</v>
      </c>
      <c r="E183" s="111" t="s">
        <v>656</v>
      </c>
      <c r="F183" s="117"/>
      <c r="G183" s="265">
        <f>G184</f>
        <v>816941</v>
      </c>
    </row>
    <row r="184" spans="1:7" s="6" customFormat="1" ht="33" customHeight="1">
      <c r="A184" s="139" t="s">
        <v>653</v>
      </c>
      <c r="B184" s="98" t="s">
        <v>42</v>
      </c>
      <c r="C184" s="129" t="s">
        <v>453</v>
      </c>
      <c r="D184" s="141" t="s">
        <v>44</v>
      </c>
      <c r="E184" s="111" t="s">
        <v>657</v>
      </c>
      <c r="F184" s="117"/>
      <c r="G184" s="265">
        <f>G185+G187+G200</f>
        <v>816941</v>
      </c>
    </row>
    <row r="185" spans="1:7" s="6" customFormat="1" ht="33" customHeight="1">
      <c r="A185" s="250" t="s">
        <v>654</v>
      </c>
      <c r="B185" s="98" t="s">
        <v>42</v>
      </c>
      <c r="C185" s="129" t="s">
        <v>453</v>
      </c>
      <c r="D185" s="141" t="s">
        <v>44</v>
      </c>
      <c r="E185" s="111" t="s">
        <v>658</v>
      </c>
      <c r="F185" s="117"/>
      <c r="G185" s="265">
        <f>G186</f>
        <v>100000</v>
      </c>
    </row>
    <row r="186" spans="1:7" s="6" customFormat="1" ht="33" customHeight="1">
      <c r="A186" s="138" t="s">
        <v>161</v>
      </c>
      <c r="B186" s="107" t="s">
        <v>42</v>
      </c>
      <c r="C186" s="130" t="s">
        <v>453</v>
      </c>
      <c r="D186" s="140" t="s">
        <v>44</v>
      </c>
      <c r="E186" s="127" t="s">
        <v>658</v>
      </c>
      <c r="F186" s="117">
        <v>200</v>
      </c>
      <c r="G186" s="265">
        <v>100000</v>
      </c>
    </row>
    <row r="187" spans="1:7" s="6" customFormat="1" ht="33" customHeight="1">
      <c r="A187" s="329" t="s">
        <v>665</v>
      </c>
      <c r="B187" s="301" t="s">
        <v>42</v>
      </c>
      <c r="C187" s="302" t="s">
        <v>453</v>
      </c>
      <c r="D187" s="303" t="s">
        <v>44</v>
      </c>
      <c r="E187" s="304" t="s">
        <v>734</v>
      </c>
      <c r="F187" s="280"/>
      <c r="G187" s="265">
        <f>G188+G190+G192+G194+G196+G198</f>
        <v>430165</v>
      </c>
    </row>
    <row r="188" spans="1:7" s="6" customFormat="1" ht="33" customHeight="1">
      <c r="A188" s="329" t="s">
        <v>722</v>
      </c>
      <c r="B188" s="301" t="s">
        <v>42</v>
      </c>
      <c r="C188" s="302" t="s">
        <v>453</v>
      </c>
      <c r="D188" s="303" t="s">
        <v>44</v>
      </c>
      <c r="E188" s="304" t="s">
        <v>735</v>
      </c>
      <c r="F188" s="280"/>
      <c r="G188" s="265">
        <f>G189</f>
        <v>72595</v>
      </c>
    </row>
    <row r="189" spans="1:7" s="6" customFormat="1" ht="33" customHeight="1">
      <c r="A189" s="270" t="s">
        <v>161</v>
      </c>
      <c r="B189" s="301" t="s">
        <v>42</v>
      </c>
      <c r="C189" s="302" t="s">
        <v>453</v>
      </c>
      <c r="D189" s="303" t="s">
        <v>44</v>
      </c>
      <c r="E189" s="304" t="s">
        <v>735</v>
      </c>
      <c r="F189" s="280" t="s">
        <v>172</v>
      </c>
      <c r="G189" s="265">
        <v>72595</v>
      </c>
    </row>
    <row r="190" spans="1:7" s="6" customFormat="1" ht="33" customHeight="1">
      <c r="A190" s="329" t="s">
        <v>723</v>
      </c>
      <c r="B190" s="301" t="s">
        <v>42</v>
      </c>
      <c r="C190" s="302" t="s">
        <v>453</v>
      </c>
      <c r="D190" s="303" t="s">
        <v>44</v>
      </c>
      <c r="E190" s="304" t="s">
        <v>736</v>
      </c>
      <c r="F190" s="280"/>
      <c r="G190" s="265">
        <f>G191</f>
        <v>78715</v>
      </c>
    </row>
    <row r="191" spans="1:7" s="6" customFormat="1" ht="33" customHeight="1">
      <c r="A191" s="270" t="s">
        <v>161</v>
      </c>
      <c r="B191" s="301" t="s">
        <v>42</v>
      </c>
      <c r="C191" s="302" t="s">
        <v>453</v>
      </c>
      <c r="D191" s="303" t="s">
        <v>44</v>
      </c>
      <c r="E191" s="304" t="s">
        <v>736</v>
      </c>
      <c r="F191" s="280" t="s">
        <v>172</v>
      </c>
      <c r="G191" s="265">
        <v>78715</v>
      </c>
    </row>
    <row r="192" spans="1:7" s="6" customFormat="1" ht="33" customHeight="1">
      <c r="A192" s="329" t="s">
        <v>724</v>
      </c>
      <c r="B192" s="301" t="s">
        <v>42</v>
      </c>
      <c r="C192" s="302" t="s">
        <v>453</v>
      </c>
      <c r="D192" s="303" t="s">
        <v>44</v>
      </c>
      <c r="E192" s="304" t="s">
        <v>737</v>
      </c>
      <c r="F192" s="280"/>
      <c r="G192" s="265">
        <f>G193</f>
        <v>58991</v>
      </c>
    </row>
    <row r="193" spans="1:7" s="6" customFormat="1" ht="33" customHeight="1">
      <c r="A193" s="270" t="s">
        <v>161</v>
      </c>
      <c r="B193" s="301" t="s">
        <v>42</v>
      </c>
      <c r="C193" s="302" t="s">
        <v>453</v>
      </c>
      <c r="D193" s="303" t="s">
        <v>44</v>
      </c>
      <c r="E193" s="304" t="s">
        <v>737</v>
      </c>
      <c r="F193" s="280" t="s">
        <v>172</v>
      </c>
      <c r="G193" s="265">
        <v>58991</v>
      </c>
    </row>
    <row r="194" spans="1:7" s="6" customFormat="1" ht="33" customHeight="1">
      <c r="A194" s="329" t="s">
        <v>725</v>
      </c>
      <c r="B194" s="301" t="s">
        <v>42</v>
      </c>
      <c r="C194" s="302" t="s">
        <v>453</v>
      </c>
      <c r="D194" s="303" t="s">
        <v>44</v>
      </c>
      <c r="E194" s="304" t="s">
        <v>738</v>
      </c>
      <c r="F194" s="280"/>
      <c r="G194" s="265">
        <f>G195</f>
        <v>56305</v>
      </c>
    </row>
    <row r="195" spans="1:7" s="6" customFormat="1" ht="33" customHeight="1">
      <c r="A195" s="270" t="s">
        <v>161</v>
      </c>
      <c r="B195" s="301" t="s">
        <v>42</v>
      </c>
      <c r="C195" s="302" t="s">
        <v>453</v>
      </c>
      <c r="D195" s="303" t="s">
        <v>44</v>
      </c>
      <c r="E195" s="304" t="s">
        <v>738</v>
      </c>
      <c r="F195" s="280" t="s">
        <v>172</v>
      </c>
      <c r="G195" s="265">
        <v>56305</v>
      </c>
    </row>
    <row r="196" spans="1:7" s="6" customFormat="1" ht="33" customHeight="1">
      <c r="A196" s="329" t="s">
        <v>726</v>
      </c>
      <c r="B196" s="301" t="s">
        <v>42</v>
      </c>
      <c r="C196" s="302" t="s">
        <v>453</v>
      </c>
      <c r="D196" s="303" t="s">
        <v>44</v>
      </c>
      <c r="E196" s="304" t="s">
        <v>739</v>
      </c>
      <c r="F196" s="280"/>
      <c r="G196" s="265">
        <f>G197</f>
        <v>63674</v>
      </c>
    </row>
    <row r="197" spans="1:7" s="6" customFormat="1" ht="33" customHeight="1">
      <c r="A197" s="270" t="s">
        <v>161</v>
      </c>
      <c r="B197" s="301" t="s">
        <v>42</v>
      </c>
      <c r="C197" s="302" t="s">
        <v>453</v>
      </c>
      <c r="D197" s="303" t="s">
        <v>44</v>
      </c>
      <c r="E197" s="304" t="s">
        <v>739</v>
      </c>
      <c r="F197" s="280" t="s">
        <v>172</v>
      </c>
      <c r="G197" s="265">
        <v>63674</v>
      </c>
    </row>
    <row r="198" spans="1:7" s="6" customFormat="1" ht="33" customHeight="1">
      <c r="A198" s="329" t="s">
        <v>727</v>
      </c>
      <c r="B198" s="301" t="s">
        <v>42</v>
      </c>
      <c r="C198" s="302" t="s">
        <v>453</v>
      </c>
      <c r="D198" s="303" t="s">
        <v>44</v>
      </c>
      <c r="E198" s="304" t="s">
        <v>740</v>
      </c>
      <c r="F198" s="280"/>
      <c r="G198" s="265">
        <f>G199</f>
        <v>99885</v>
      </c>
    </row>
    <row r="199" spans="1:7" s="6" customFormat="1" ht="33" customHeight="1">
      <c r="A199" s="270" t="s">
        <v>161</v>
      </c>
      <c r="B199" s="301" t="s">
        <v>42</v>
      </c>
      <c r="C199" s="302" t="s">
        <v>453</v>
      </c>
      <c r="D199" s="303" t="s">
        <v>44</v>
      </c>
      <c r="E199" s="304" t="s">
        <v>740</v>
      </c>
      <c r="F199" s="280" t="s">
        <v>172</v>
      </c>
      <c r="G199" s="265">
        <v>99885</v>
      </c>
    </row>
    <row r="200" spans="1:7" s="6" customFormat="1" ht="33" customHeight="1">
      <c r="A200" s="327" t="s">
        <v>544</v>
      </c>
      <c r="B200" s="301" t="s">
        <v>42</v>
      </c>
      <c r="C200" s="302" t="s">
        <v>453</v>
      </c>
      <c r="D200" s="303" t="s">
        <v>44</v>
      </c>
      <c r="E200" s="304" t="s">
        <v>741</v>
      </c>
      <c r="F200" s="280"/>
      <c r="G200" s="265">
        <f>G201+G203+G205+G207+G209+G211</f>
        <v>286776</v>
      </c>
    </row>
    <row r="201" spans="1:7" s="6" customFormat="1" ht="33" customHeight="1">
      <c r="A201" s="327" t="s">
        <v>728</v>
      </c>
      <c r="B201" s="301" t="s">
        <v>42</v>
      </c>
      <c r="C201" s="302" t="s">
        <v>453</v>
      </c>
      <c r="D201" s="303" t="s">
        <v>44</v>
      </c>
      <c r="E201" s="304" t="s">
        <v>742</v>
      </c>
      <c r="F201" s="280"/>
      <c r="G201" s="265">
        <f>G202</f>
        <v>48396</v>
      </c>
    </row>
    <row r="202" spans="1:7" s="6" customFormat="1" ht="33" customHeight="1">
      <c r="A202" s="270" t="s">
        <v>161</v>
      </c>
      <c r="B202" s="301" t="s">
        <v>42</v>
      </c>
      <c r="C202" s="302" t="s">
        <v>453</v>
      </c>
      <c r="D202" s="303" t="s">
        <v>44</v>
      </c>
      <c r="E202" s="304" t="s">
        <v>742</v>
      </c>
      <c r="F202" s="280" t="s">
        <v>172</v>
      </c>
      <c r="G202" s="265">
        <v>48396</v>
      </c>
    </row>
    <row r="203" spans="1:7" s="6" customFormat="1" ht="33" customHeight="1">
      <c r="A203" s="327" t="s">
        <v>729</v>
      </c>
      <c r="B203" s="301" t="s">
        <v>42</v>
      </c>
      <c r="C203" s="302" t="s">
        <v>453</v>
      </c>
      <c r="D203" s="303" t="s">
        <v>44</v>
      </c>
      <c r="E203" s="304" t="s">
        <v>743</v>
      </c>
      <c r="F203" s="280"/>
      <c r="G203" s="265">
        <f>G204</f>
        <v>52476</v>
      </c>
    </row>
    <row r="204" spans="1:7" s="6" customFormat="1" ht="33" customHeight="1">
      <c r="A204" s="270" t="s">
        <v>161</v>
      </c>
      <c r="B204" s="301" t="s">
        <v>42</v>
      </c>
      <c r="C204" s="302" t="s">
        <v>453</v>
      </c>
      <c r="D204" s="303" t="s">
        <v>44</v>
      </c>
      <c r="E204" s="304" t="s">
        <v>743</v>
      </c>
      <c r="F204" s="280" t="s">
        <v>172</v>
      </c>
      <c r="G204" s="265">
        <v>52476</v>
      </c>
    </row>
    <row r="205" spans="1:7" s="6" customFormat="1" ht="33" customHeight="1">
      <c r="A205" s="327" t="s">
        <v>730</v>
      </c>
      <c r="B205" s="301" t="s">
        <v>42</v>
      </c>
      <c r="C205" s="302" t="s">
        <v>453</v>
      </c>
      <c r="D205" s="303" t="s">
        <v>44</v>
      </c>
      <c r="E205" s="304" t="s">
        <v>744</v>
      </c>
      <c r="F205" s="280"/>
      <c r="G205" s="265">
        <f>G206</f>
        <v>39327</v>
      </c>
    </row>
    <row r="206" spans="1:7" s="6" customFormat="1" ht="33" customHeight="1">
      <c r="A206" s="270" t="s">
        <v>161</v>
      </c>
      <c r="B206" s="301" t="s">
        <v>42</v>
      </c>
      <c r="C206" s="302" t="s">
        <v>453</v>
      </c>
      <c r="D206" s="303" t="s">
        <v>44</v>
      </c>
      <c r="E206" s="304" t="s">
        <v>744</v>
      </c>
      <c r="F206" s="280" t="s">
        <v>172</v>
      </c>
      <c r="G206" s="265">
        <v>39327</v>
      </c>
    </row>
    <row r="207" spans="1:7" s="6" customFormat="1" ht="33" customHeight="1">
      <c r="A207" s="327" t="s">
        <v>731</v>
      </c>
      <c r="B207" s="301" t="s">
        <v>42</v>
      </c>
      <c r="C207" s="302" t="s">
        <v>453</v>
      </c>
      <c r="D207" s="303" t="s">
        <v>44</v>
      </c>
      <c r="E207" s="304" t="s">
        <v>745</v>
      </c>
      <c r="F207" s="280"/>
      <c r="G207" s="265">
        <f>G208</f>
        <v>37537</v>
      </c>
    </row>
    <row r="208" spans="1:7" s="6" customFormat="1" ht="33" customHeight="1">
      <c r="A208" s="270" t="s">
        <v>161</v>
      </c>
      <c r="B208" s="301" t="s">
        <v>42</v>
      </c>
      <c r="C208" s="302" t="s">
        <v>453</v>
      </c>
      <c r="D208" s="303" t="s">
        <v>44</v>
      </c>
      <c r="E208" s="304" t="s">
        <v>745</v>
      </c>
      <c r="F208" s="280" t="s">
        <v>172</v>
      </c>
      <c r="G208" s="265">
        <v>37537</v>
      </c>
    </row>
    <row r="209" spans="1:7" s="6" customFormat="1" ht="33" customHeight="1">
      <c r="A209" s="327" t="s">
        <v>732</v>
      </c>
      <c r="B209" s="301" t="s">
        <v>42</v>
      </c>
      <c r="C209" s="302" t="s">
        <v>453</v>
      </c>
      <c r="D209" s="303" t="s">
        <v>44</v>
      </c>
      <c r="E209" s="304" t="s">
        <v>746</v>
      </c>
      <c r="F209" s="280"/>
      <c r="G209" s="265">
        <f>G210</f>
        <v>42449</v>
      </c>
    </row>
    <row r="210" spans="1:7" s="6" customFormat="1" ht="33" customHeight="1">
      <c r="A210" s="270" t="s">
        <v>161</v>
      </c>
      <c r="B210" s="301" t="s">
        <v>42</v>
      </c>
      <c r="C210" s="302" t="s">
        <v>453</v>
      </c>
      <c r="D210" s="303" t="s">
        <v>44</v>
      </c>
      <c r="E210" s="304" t="s">
        <v>746</v>
      </c>
      <c r="F210" s="280" t="s">
        <v>172</v>
      </c>
      <c r="G210" s="265">
        <v>42449</v>
      </c>
    </row>
    <row r="211" spans="1:7" s="6" customFormat="1" ht="33" customHeight="1">
      <c r="A211" s="327" t="s">
        <v>733</v>
      </c>
      <c r="B211" s="301" t="s">
        <v>42</v>
      </c>
      <c r="C211" s="302" t="s">
        <v>453</v>
      </c>
      <c r="D211" s="303" t="s">
        <v>44</v>
      </c>
      <c r="E211" s="304" t="s">
        <v>747</v>
      </c>
      <c r="F211" s="280"/>
      <c r="G211" s="265">
        <f>G212</f>
        <v>66591</v>
      </c>
    </row>
    <row r="212" spans="1:7" s="6" customFormat="1" ht="33" customHeight="1">
      <c r="A212" s="270" t="s">
        <v>161</v>
      </c>
      <c r="B212" s="301" t="s">
        <v>42</v>
      </c>
      <c r="C212" s="302" t="s">
        <v>453</v>
      </c>
      <c r="D212" s="303" t="s">
        <v>44</v>
      </c>
      <c r="E212" s="304" t="s">
        <v>747</v>
      </c>
      <c r="F212" s="280" t="s">
        <v>172</v>
      </c>
      <c r="G212" s="265">
        <v>66591</v>
      </c>
    </row>
    <row r="213" spans="1:7" s="6" customFormat="1" ht="53.25" customHeight="1">
      <c r="A213" s="139" t="s">
        <v>797</v>
      </c>
      <c r="B213" s="98" t="s">
        <v>42</v>
      </c>
      <c r="C213" s="129" t="s">
        <v>453</v>
      </c>
      <c r="D213" s="141" t="s">
        <v>44</v>
      </c>
      <c r="E213" s="111" t="s">
        <v>495</v>
      </c>
      <c r="F213" s="117"/>
      <c r="G213" s="261">
        <f>G214+G223</f>
        <v>8665094.92</v>
      </c>
    </row>
    <row r="214" spans="1:7" s="6" customFormat="1" ht="92.25" customHeight="1">
      <c r="A214" s="139" t="s">
        <v>798</v>
      </c>
      <c r="B214" s="98" t="s">
        <v>42</v>
      </c>
      <c r="C214" s="129" t="s">
        <v>453</v>
      </c>
      <c r="D214" s="141" t="s">
        <v>44</v>
      </c>
      <c r="E214" s="111" t="s">
        <v>496</v>
      </c>
      <c r="F214" s="117"/>
      <c r="G214" s="261">
        <f>G215</f>
        <v>7665094.92</v>
      </c>
    </row>
    <row r="215" spans="1:7" s="6" customFormat="1" ht="51" customHeight="1">
      <c r="A215" s="139" t="s">
        <v>575</v>
      </c>
      <c r="B215" s="98" t="s">
        <v>42</v>
      </c>
      <c r="C215" s="129" t="s">
        <v>453</v>
      </c>
      <c r="D215" s="141" t="s">
        <v>44</v>
      </c>
      <c r="E215" s="111" t="s">
        <v>576</v>
      </c>
      <c r="F215" s="117"/>
      <c r="G215" s="261">
        <f>G220+G216+G218</f>
        <v>7665094.92</v>
      </c>
    </row>
    <row r="216" spans="1:7" s="6" customFormat="1" ht="36.75" customHeight="1">
      <c r="A216" s="327" t="s">
        <v>748</v>
      </c>
      <c r="B216" s="301" t="s">
        <v>42</v>
      </c>
      <c r="C216" s="302" t="s">
        <v>453</v>
      </c>
      <c r="D216" s="303" t="s">
        <v>44</v>
      </c>
      <c r="E216" s="304" t="s">
        <v>749</v>
      </c>
      <c r="F216" s="309"/>
      <c r="G216" s="261">
        <f>G217</f>
        <v>4944416</v>
      </c>
    </row>
    <row r="217" spans="1:7" s="6" customFormat="1" ht="37.5" customHeight="1">
      <c r="A217" s="332" t="s">
        <v>493</v>
      </c>
      <c r="B217" s="308" t="s">
        <v>42</v>
      </c>
      <c r="C217" s="274" t="s">
        <v>453</v>
      </c>
      <c r="D217" s="280" t="s">
        <v>44</v>
      </c>
      <c r="E217" s="276" t="s">
        <v>749</v>
      </c>
      <c r="F217" s="309">
        <v>400</v>
      </c>
      <c r="G217" s="265">
        <v>4944416</v>
      </c>
    </row>
    <row r="218" spans="1:7" s="6" customFormat="1" ht="51" customHeight="1">
      <c r="A218" s="327" t="s">
        <v>750</v>
      </c>
      <c r="B218" s="301" t="s">
        <v>42</v>
      </c>
      <c r="C218" s="302" t="s">
        <v>453</v>
      </c>
      <c r="D218" s="303" t="s">
        <v>44</v>
      </c>
      <c r="E218" s="304" t="s">
        <v>751</v>
      </c>
      <c r="F218" s="309"/>
      <c r="G218" s="261">
        <f>G219</f>
        <v>710231.69</v>
      </c>
    </row>
    <row r="219" spans="1:7" s="6" customFormat="1" ht="39" customHeight="1">
      <c r="A219" s="332" t="s">
        <v>493</v>
      </c>
      <c r="B219" s="308" t="s">
        <v>42</v>
      </c>
      <c r="C219" s="274" t="s">
        <v>453</v>
      </c>
      <c r="D219" s="280" t="s">
        <v>44</v>
      </c>
      <c r="E219" s="276" t="s">
        <v>751</v>
      </c>
      <c r="F219" s="309">
        <v>400</v>
      </c>
      <c r="G219" s="265">
        <v>710231.69</v>
      </c>
    </row>
    <row r="220" spans="1:7" s="6" customFormat="1" ht="35.25" customHeight="1">
      <c r="A220" s="139" t="s">
        <v>573</v>
      </c>
      <c r="B220" s="98" t="s">
        <v>42</v>
      </c>
      <c r="C220" s="129" t="s">
        <v>453</v>
      </c>
      <c r="D220" s="141" t="s">
        <v>44</v>
      </c>
      <c r="E220" s="106" t="s">
        <v>574</v>
      </c>
      <c r="F220" s="117"/>
      <c r="G220" s="261">
        <f>G221+G222</f>
        <v>2010447.23</v>
      </c>
    </row>
    <row r="221" spans="1:7" s="6" customFormat="1" ht="35.25" customHeight="1">
      <c r="A221" s="138" t="s">
        <v>161</v>
      </c>
      <c r="B221" s="107" t="s">
        <v>42</v>
      </c>
      <c r="C221" s="130" t="s">
        <v>453</v>
      </c>
      <c r="D221" s="140" t="s">
        <v>44</v>
      </c>
      <c r="E221" s="108" t="s">
        <v>574</v>
      </c>
      <c r="F221" s="117">
        <v>200</v>
      </c>
      <c r="G221" s="265">
        <v>266212.23</v>
      </c>
    </row>
    <row r="222" spans="1:7" s="6" customFormat="1" ht="33.75" customHeight="1">
      <c r="A222" s="115" t="s">
        <v>493</v>
      </c>
      <c r="B222" s="107" t="s">
        <v>42</v>
      </c>
      <c r="C222" s="130" t="s">
        <v>453</v>
      </c>
      <c r="D222" s="140" t="s">
        <v>44</v>
      </c>
      <c r="E222" s="108" t="s">
        <v>574</v>
      </c>
      <c r="F222" s="117">
        <v>400</v>
      </c>
      <c r="G222" s="265">
        <v>1744235</v>
      </c>
    </row>
    <row r="223" spans="1:7" s="6" customFormat="1" ht="33.75" customHeight="1">
      <c r="A223" s="300" t="s">
        <v>572</v>
      </c>
      <c r="B223" s="301" t="s">
        <v>42</v>
      </c>
      <c r="C223" s="302" t="s">
        <v>453</v>
      </c>
      <c r="D223" s="303" t="s">
        <v>44</v>
      </c>
      <c r="E223" s="304" t="s">
        <v>571</v>
      </c>
      <c r="F223" s="305"/>
      <c r="G223" s="261">
        <f>G224</f>
        <v>1000000</v>
      </c>
    </row>
    <row r="224" spans="1:7" s="6" customFormat="1" ht="111" customHeight="1">
      <c r="A224" s="306" t="s">
        <v>626</v>
      </c>
      <c r="B224" s="301" t="s">
        <v>42</v>
      </c>
      <c r="C224" s="302" t="s">
        <v>453</v>
      </c>
      <c r="D224" s="303" t="s">
        <v>44</v>
      </c>
      <c r="E224" s="304" t="s">
        <v>627</v>
      </c>
      <c r="F224" s="305"/>
      <c r="G224" s="265">
        <f>G225</f>
        <v>1000000</v>
      </c>
    </row>
    <row r="225" spans="1:7" s="6" customFormat="1" ht="24.75" customHeight="1">
      <c r="A225" s="307" t="s">
        <v>628</v>
      </c>
      <c r="B225" s="308" t="s">
        <v>42</v>
      </c>
      <c r="C225" s="274" t="s">
        <v>453</v>
      </c>
      <c r="D225" s="280" t="s">
        <v>44</v>
      </c>
      <c r="E225" s="272" t="s">
        <v>629</v>
      </c>
      <c r="F225" s="309"/>
      <c r="G225" s="265">
        <f>G226</f>
        <v>1000000</v>
      </c>
    </row>
    <row r="226" spans="1:7" s="6" customFormat="1" ht="26.25" customHeight="1">
      <c r="A226" s="270" t="s">
        <v>269</v>
      </c>
      <c r="B226" s="308" t="s">
        <v>42</v>
      </c>
      <c r="C226" s="274" t="s">
        <v>453</v>
      </c>
      <c r="D226" s="280" t="s">
        <v>44</v>
      </c>
      <c r="E226" s="272" t="s">
        <v>629</v>
      </c>
      <c r="F226" s="309">
        <v>800</v>
      </c>
      <c r="G226" s="265">
        <v>1000000</v>
      </c>
    </row>
    <row r="227" spans="1:7" s="6" customFormat="1" ht="22.5" customHeight="1">
      <c r="A227" s="273" t="s">
        <v>143</v>
      </c>
      <c r="B227" s="274" t="s">
        <v>42</v>
      </c>
      <c r="C227" s="274" t="s">
        <v>453</v>
      </c>
      <c r="D227" s="280" t="s">
        <v>44</v>
      </c>
      <c r="E227" s="276" t="s">
        <v>594</v>
      </c>
      <c r="F227" s="280"/>
      <c r="G227" s="265">
        <f>G228</f>
        <v>311438.66</v>
      </c>
    </row>
    <row r="228" spans="1:7" s="6" customFormat="1" ht="32.25" customHeight="1">
      <c r="A228" s="278" t="s">
        <v>6</v>
      </c>
      <c r="B228" s="274" t="s">
        <v>42</v>
      </c>
      <c r="C228" s="274" t="s">
        <v>453</v>
      </c>
      <c r="D228" s="280" t="s">
        <v>44</v>
      </c>
      <c r="E228" s="276" t="s">
        <v>593</v>
      </c>
      <c r="F228" s="280"/>
      <c r="G228" s="265">
        <f>G229</f>
        <v>311438.66</v>
      </c>
    </row>
    <row r="229" spans="1:7" s="6" customFormat="1" ht="27.75" customHeight="1">
      <c r="A229" s="279" t="s">
        <v>6</v>
      </c>
      <c r="B229" s="274" t="s">
        <v>42</v>
      </c>
      <c r="C229" s="274" t="s">
        <v>453</v>
      </c>
      <c r="D229" s="280" t="s">
        <v>44</v>
      </c>
      <c r="E229" s="272" t="s">
        <v>183</v>
      </c>
      <c r="F229" s="280"/>
      <c r="G229" s="265">
        <f>G230</f>
        <v>311438.66</v>
      </c>
    </row>
    <row r="230" spans="1:7" s="6" customFormat="1" ht="38.25" customHeight="1">
      <c r="A230" s="270" t="s">
        <v>161</v>
      </c>
      <c r="B230" s="274" t="s">
        <v>42</v>
      </c>
      <c r="C230" s="274" t="s">
        <v>453</v>
      </c>
      <c r="D230" s="280" t="s">
        <v>44</v>
      </c>
      <c r="E230" s="272" t="s">
        <v>183</v>
      </c>
      <c r="F230" s="280" t="s">
        <v>172</v>
      </c>
      <c r="G230" s="265">
        <v>311438.66</v>
      </c>
    </row>
    <row r="231" spans="1:7" s="22" customFormat="1" ht="17.25">
      <c r="A231" s="312" t="s">
        <v>142</v>
      </c>
      <c r="B231" s="301" t="s">
        <v>42</v>
      </c>
      <c r="C231" s="297" t="s">
        <v>50</v>
      </c>
      <c r="D231" s="297"/>
      <c r="E231" s="315"/>
      <c r="F231" s="297"/>
      <c r="G231" s="261">
        <f>G232</f>
        <v>601134</v>
      </c>
    </row>
    <row r="232" spans="1:7" s="21" customFormat="1" ht="21.75" customHeight="1">
      <c r="A232" s="212" t="s">
        <v>294</v>
      </c>
      <c r="B232" s="98" t="s">
        <v>42</v>
      </c>
      <c r="C232" s="102" t="s">
        <v>50</v>
      </c>
      <c r="D232" s="102" t="s">
        <v>50</v>
      </c>
      <c r="E232" s="114"/>
      <c r="F232" s="102"/>
      <c r="G232" s="261">
        <f>G233</f>
        <v>601134</v>
      </c>
    </row>
    <row r="233" spans="1:7" s="21" customFormat="1" ht="63" customHeight="1">
      <c r="A233" s="106" t="s">
        <v>804</v>
      </c>
      <c r="B233" s="98" t="s">
        <v>42</v>
      </c>
      <c r="C233" s="102" t="s">
        <v>50</v>
      </c>
      <c r="D233" s="102" t="s">
        <v>50</v>
      </c>
      <c r="E233" s="111" t="s">
        <v>379</v>
      </c>
      <c r="F233" s="102"/>
      <c r="G233" s="261">
        <f>G234+G242</f>
        <v>601134</v>
      </c>
    </row>
    <row r="234" spans="1:7" s="21" customFormat="1" ht="97.5" customHeight="1">
      <c r="A234" s="212" t="s">
        <v>805</v>
      </c>
      <c r="B234" s="98" t="s">
        <v>42</v>
      </c>
      <c r="C234" s="102" t="s">
        <v>50</v>
      </c>
      <c r="D234" s="102" t="s">
        <v>50</v>
      </c>
      <c r="E234" s="111" t="s">
        <v>392</v>
      </c>
      <c r="F234" s="102"/>
      <c r="G234" s="261">
        <f>G235+G239</f>
        <v>95524</v>
      </c>
    </row>
    <row r="235" spans="1:7" s="21" customFormat="1" ht="36" customHeight="1">
      <c r="A235" s="215" t="s">
        <v>206</v>
      </c>
      <c r="B235" s="107" t="s">
        <v>42</v>
      </c>
      <c r="C235" s="99" t="s">
        <v>50</v>
      </c>
      <c r="D235" s="99" t="s">
        <v>50</v>
      </c>
      <c r="E235" s="106" t="s">
        <v>429</v>
      </c>
      <c r="F235" s="118"/>
      <c r="G235" s="261">
        <f>G236</f>
        <v>60524</v>
      </c>
    </row>
    <row r="236" spans="1:7" s="21" customFormat="1" ht="20.25" customHeight="1">
      <c r="A236" s="213" t="s">
        <v>22</v>
      </c>
      <c r="B236" s="107" t="s">
        <v>42</v>
      </c>
      <c r="C236" s="99" t="s">
        <v>50</v>
      </c>
      <c r="D236" s="99" t="s">
        <v>50</v>
      </c>
      <c r="E236" s="108" t="s">
        <v>207</v>
      </c>
      <c r="F236" s="117"/>
      <c r="G236" s="265">
        <f>G237+G238</f>
        <v>60524</v>
      </c>
    </row>
    <row r="237" spans="1:7" s="21" customFormat="1" ht="38.25" customHeight="1">
      <c r="A237" s="213" t="s">
        <v>161</v>
      </c>
      <c r="B237" s="107" t="s">
        <v>42</v>
      </c>
      <c r="C237" s="99" t="s">
        <v>50</v>
      </c>
      <c r="D237" s="99" t="s">
        <v>50</v>
      </c>
      <c r="E237" s="108" t="s">
        <v>207</v>
      </c>
      <c r="F237" s="110">
        <v>200</v>
      </c>
      <c r="G237" s="265">
        <v>15524</v>
      </c>
    </row>
    <row r="238" spans="1:7" s="21" customFormat="1" ht="19.5" customHeight="1">
      <c r="A238" s="213" t="s">
        <v>290</v>
      </c>
      <c r="B238" s="107" t="s">
        <v>42</v>
      </c>
      <c r="C238" s="99" t="s">
        <v>50</v>
      </c>
      <c r="D238" s="99" t="s">
        <v>50</v>
      </c>
      <c r="E238" s="108" t="s">
        <v>207</v>
      </c>
      <c r="F238" s="110">
        <v>300</v>
      </c>
      <c r="G238" s="265">
        <v>45000</v>
      </c>
    </row>
    <row r="239" spans="1:7" s="23" customFormat="1" ht="49.5" customHeight="1">
      <c r="A239" s="215" t="s">
        <v>62</v>
      </c>
      <c r="B239" s="98" t="s">
        <v>42</v>
      </c>
      <c r="C239" s="102" t="s">
        <v>50</v>
      </c>
      <c r="D239" s="102" t="s">
        <v>50</v>
      </c>
      <c r="E239" s="106" t="s">
        <v>430</v>
      </c>
      <c r="F239" s="113"/>
      <c r="G239" s="261">
        <f>G240</f>
        <v>35000</v>
      </c>
    </row>
    <row r="240" spans="1:7" s="13" customFormat="1" ht="20.25" customHeight="1">
      <c r="A240" s="213" t="s">
        <v>22</v>
      </c>
      <c r="B240" s="107" t="s">
        <v>42</v>
      </c>
      <c r="C240" s="99" t="s">
        <v>50</v>
      </c>
      <c r="D240" s="99" t="s">
        <v>50</v>
      </c>
      <c r="E240" s="108" t="s">
        <v>208</v>
      </c>
      <c r="F240" s="110"/>
      <c r="G240" s="265">
        <f>G241</f>
        <v>35000</v>
      </c>
    </row>
    <row r="241" spans="1:7" s="10" customFormat="1" ht="35.25" customHeight="1">
      <c r="A241" s="213" t="s">
        <v>161</v>
      </c>
      <c r="B241" s="107" t="s">
        <v>42</v>
      </c>
      <c r="C241" s="99" t="s">
        <v>50</v>
      </c>
      <c r="D241" s="99" t="s">
        <v>50</v>
      </c>
      <c r="E241" s="108" t="s">
        <v>208</v>
      </c>
      <c r="F241" s="110">
        <v>200</v>
      </c>
      <c r="G241" s="265">
        <v>35000</v>
      </c>
    </row>
    <row r="242" spans="1:7" s="14" customFormat="1" ht="82.5" customHeight="1">
      <c r="A242" s="106" t="s">
        <v>806</v>
      </c>
      <c r="B242" s="98" t="s">
        <v>42</v>
      </c>
      <c r="C242" s="102" t="s">
        <v>50</v>
      </c>
      <c r="D242" s="102" t="s">
        <v>50</v>
      </c>
      <c r="E242" s="111" t="s">
        <v>391</v>
      </c>
      <c r="F242" s="102"/>
      <c r="G242" s="261">
        <f>G243</f>
        <v>505610</v>
      </c>
    </row>
    <row r="243" spans="1:7" s="14" customFormat="1" ht="35.25" customHeight="1">
      <c r="A243" s="212" t="s">
        <v>325</v>
      </c>
      <c r="B243" s="98" t="s">
        <v>42</v>
      </c>
      <c r="C243" s="102" t="s">
        <v>50</v>
      </c>
      <c r="D243" s="102" t="s">
        <v>50</v>
      </c>
      <c r="E243" s="106" t="s">
        <v>431</v>
      </c>
      <c r="F243" s="118"/>
      <c r="G243" s="261">
        <f>G244+G246+G248</f>
        <v>505610</v>
      </c>
    </row>
    <row r="244" spans="1:7" s="14" customFormat="1" ht="19.5" customHeight="1">
      <c r="A244" s="212" t="s">
        <v>222</v>
      </c>
      <c r="B244" s="98" t="s">
        <v>42</v>
      </c>
      <c r="C244" s="233" t="s">
        <v>50</v>
      </c>
      <c r="D244" s="233" t="s">
        <v>50</v>
      </c>
      <c r="E244" s="103" t="s">
        <v>210</v>
      </c>
      <c r="F244" s="118"/>
      <c r="G244" s="261">
        <f>G245</f>
        <v>21000</v>
      </c>
    </row>
    <row r="245" spans="1:7" s="23" customFormat="1" ht="33.75" customHeight="1">
      <c r="A245" s="213" t="s">
        <v>161</v>
      </c>
      <c r="B245" s="107" t="s">
        <v>42</v>
      </c>
      <c r="C245" s="99" t="s">
        <v>50</v>
      </c>
      <c r="D245" s="99" t="s">
        <v>50</v>
      </c>
      <c r="E245" s="100" t="s">
        <v>210</v>
      </c>
      <c r="F245" s="142">
        <v>200</v>
      </c>
      <c r="G245" s="265">
        <v>21000</v>
      </c>
    </row>
    <row r="246" spans="1:7" s="23" customFormat="1" ht="18" customHeight="1">
      <c r="A246" s="139" t="s">
        <v>524</v>
      </c>
      <c r="B246" s="98" t="s">
        <v>42</v>
      </c>
      <c r="C246" s="233" t="s">
        <v>50</v>
      </c>
      <c r="D246" s="233" t="s">
        <v>50</v>
      </c>
      <c r="E246" s="106" t="s">
        <v>525</v>
      </c>
      <c r="F246" s="142"/>
      <c r="G246" s="261">
        <f>G247</f>
        <v>188998</v>
      </c>
    </row>
    <row r="247" spans="1:7" s="23" customFormat="1" ht="18" customHeight="1">
      <c r="A247" s="109" t="s">
        <v>290</v>
      </c>
      <c r="B247" s="107" t="s">
        <v>42</v>
      </c>
      <c r="C247" s="99" t="s">
        <v>50</v>
      </c>
      <c r="D247" s="99" t="s">
        <v>50</v>
      </c>
      <c r="E247" s="108" t="s">
        <v>525</v>
      </c>
      <c r="F247" s="142">
        <v>300</v>
      </c>
      <c r="G247" s="265">
        <v>188998</v>
      </c>
    </row>
    <row r="248" spans="1:7" s="23" customFormat="1" ht="35.25" customHeight="1">
      <c r="A248" s="212" t="s">
        <v>209</v>
      </c>
      <c r="B248" s="98" t="s">
        <v>42</v>
      </c>
      <c r="C248" s="254" t="s">
        <v>50</v>
      </c>
      <c r="D248" s="254" t="s">
        <v>50</v>
      </c>
      <c r="E248" s="106" t="s">
        <v>211</v>
      </c>
      <c r="F248" s="142"/>
      <c r="G248" s="261">
        <f>G249</f>
        <v>295612</v>
      </c>
    </row>
    <row r="249" spans="1:7" s="10" customFormat="1" ht="16.5" customHeight="1">
      <c r="A249" s="213" t="s">
        <v>290</v>
      </c>
      <c r="B249" s="107" t="s">
        <v>42</v>
      </c>
      <c r="C249" s="99" t="s">
        <v>50</v>
      </c>
      <c r="D249" s="99" t="s">
        <v>50</v>
      </c>
      <c r="E249" s="108" t="s">
        <v>211</v>
      </c>
      <c r="F249" s="110">
        <v>300</v>
      </c>
      <c r="G249" s="265">
        <v>295612</v>
      </c>
    </row>
    <row r="250" spans="1:7" s="10" customFormat="1" ht="16.5" customHeight="1">
      <c r="A250" s="101" t="s">
        <v>292</v>
      </c>
      <c r="B250" s="98" t="s">
        <v>42</v>
      </c>
      <c r="C250" s="252" t="s">
        <v>51</v>
      </c>
      <c r="D250" s="113"/>
      <c r="E250" s="106"/>
      <c r="F250" s="113"/>
      <c r="G250" s="261">
        <f>G251</f>
        <v>39999.65</v>
      </c>
    </row>
    <row r="251" spans="1:7" s="10" customFormat="1" ht="16.5" customHeight="1">
      <c r="A251" s="101" t="s">
        <v>20</v>
      </c>
      <c r="B251" s="98" t="s">
        <v>42</v>
      </c>
      <c r="C251" s="252" t="s">
        <v>51</v>
      </c>
      <c r="D251" s="252" t="s">
        <v>43</v>
      </c>
      <c r="E251" s="106"/>
      <c r="F251" s="113"/>
      <c r="G251" s="261">
        <f>G252</f>
        <v>39999.65</v>
      </c>
    </row>
    <row r="252" spans="1:7" s="10" customFormat="1" ht="16.5" customHeight="1">
      <c r="A252" s="101" t="s">
        <v>38</v>
      </c>
      <c r="B252" s="98" t="s">
        <v>42</v>
      </c>
      <c r="C252" s="252" t="s">
        <v>51</v>
      </c>
      <c r="D252" s="252" t="s">
        <v>43</v>
      </c>
      <c r="E252" s="111" t="s">
        <v>360</v>
      </c>
      <c r="F252" s="113"/>
      <c r="G252" s="261">
        <f>G253</f>
        <v>39999.65</v>
      </c>
    </row>
    <row r="253" spans="1:7" s="10" customFormat="1" ht="32.25" customHeight="1">
      <c r="A253" s="101" t="s">
        <v>5</v>
      </c>
      <c r="B253" s="98" t="s">
        <v>42</v>
      </c>
      <c r="C253" s="252" t="s">
        <v>51</v>
      </c>
      <c r="D253" s="252" t="s">
        <v>43</v>
      </c>
      <c r="E253" s="111" t="s">
        <v>361</v>
      </c>
      <c r="F253" s="113"/>
      <c r="G253" s="261">
        <f>G254</f>
        <v>39999.65</v>
      </c>
    </row>
    <row r="254" spans="1:7" s="10" customFormat="1" ht="108" customHeight="1">
      <c r="A254" s="101" t="s">
        <v>547</v>
      </c>
      <c r="B254" s="98" t="s">
        <v>42</v>
      </c>
      <c r="C254" s="252" t="s">
        <v>51</v>
      </c>
      <c r="D254" s="252" t="s">
        <v>43</v>
      </c>
      <c r="E254" s="106" t="s">
        <v>548</v>
      </c>
      <c r="F254" s="113"/>
      <c r="G254" s="261">
        <f>G255</f>
        <v>39999.65</v>
      </c>
    </row>
    <row r="255" spans="1:7" s="10" customFormat="1" ht="16.5" customHeight="1">
      <c r="A255" s="253" t="s">
        <v>289</v>
      </c>
      <c r="B255" s="107" t="s">
        <v>42</v>
      </c>
      <c r="C255" s="99" t="s">
        <v>51</v>
      </c>
      <c r="D255" s="99" t="s">
        <v>43</v>
      </c>
      <c r="E255" s="108" t="s">
        <v>548</v>
      </c>
      <c r="F255" s="110">
        <v>500</v>
      </c>
      <c r="G255" s="265">
        <v>39999.65</v>
      </c>
    </row>
    <row r="256" spans="1:7" s="10" customFormat="1" ht="16.5" customHeight="1">
      <c r="A256" s="212" t="s">
        <v>137</v>
      </c>
      <c r="B256" s="98" t="s">
        <v>42</v>
      </c>
      <c r="C256" s="129" t="s">
        <v>48</v>
      </c>
      <c r="D256" s="130"/>
      <c r="E256" s="108"/>
      <c r="F256" s="110"/>
      <c r="G256" s="261">
        <f aca="true" t="shared" si="0" ref="G256:G261">G257</f>
        <v>326201.96</v>
      </c>
    </row>
    <row r="257" spans="1:7" s="10" customFormat="1" ht="16.5" customHeight="1">
      <c r="A257" s="212" t="s">
        <v>117</v>
      </c>
      <c r="B257" s="98" t="s">
        <v>42</v>
      </c>
      <c r="C257" s="129" t="s">
        <v>48</v>
      </c>
      <c r="D257" s="102" t="s">
        <v>50</v>
      </c>
      <c r="E257" s="108"/>
      <c r="F257" s="110"/>
      <c r="G257" s="261">
        <f t="shared" si="0"/>
        <v>326201.96</v>
      </c>
    </row>
    <row r="258" spans="1:7" s="10" customFormat="1" ht="66.75" customHeight="1">
      <c r="A258" s="212" t="s">
        <v>771</v>
      </c>
      <c r="B258" s="98" t="s">
        <v>42</v>
      </c>
      <c r="C258" s="129" t="s">
        <v>48</v>
      </c>
      <c r="D258" s="102" t="s">
        <v>50</v>
      </c>
      <c r="E258" s="111" t="s">
        <v>358</v>
      </c>
      <c r="F258" s="113"/>
      <c r="G258" s="261">
        <f t="shared" si="0"/>
        <v>326201.96</v>
      </c>
    </row>
    <row r="259" spans="1:7" s="10" customFormat="1" ht="101.25" customHeight="1">
      <c r="A259" s="212" t="s">
        <v>772</v>
      </c>
      <c r="B259" s="98" t="s">
        <v>42</v>
      </c>
      <c r="C259" s="129" t="s">
        <v>48</v>
      </c>
      <c r="D259" s="102" t="s">
        <v>50</v>
      </c>
      <c r="E259" s="111" t="s">
        <v>359</v>
      </c>
      <c r="F259" s="102"/>
      <c r="G259" s="261">
        <f t="shared" si="0"/>
        <v>326201.96</v>
      </c>
    </row>
    <row r="260" spans="1:7" s="10" customFormat="1" ht="66.75" customHeight="1">
      <c r="A260" s="212" t="s">
        <v>534</v>
      </c>
      <c r="B260" s="98" t="s">
        <v>42</v>
      </c>
      <c r="C260" s="129" t="s">
        <v>48</v>
      </c>
      <c r="D260" s="102" t="s">
        <v>50</v>
      </c>
      <c r="E260" s="111" t="s">
        <v>438</v>
      </c>
      <c r="F260" s="102"/>
      <c r="G260" s="261">
        <f t="shared" si="0"/>
        <v>326201.96</v>
      </c>
    </row>
    <row r="261" spans="1:7" s="10" customFormat="1" ht="36" customHeight="1">
      <c r="A261" s="139" t="s">
        <v>535</v>
      </c>
      <c r="B261" s="98" t="s">
        <v>42</v>
      </c>
      <c r="C261" s="129" t="s">
        <v>48</v>
      </c>
      <c r="D261" s="102" t="s">
        <v>50</v>
      </c>
      <c r="E261" s="111" t="s">
        <v>138</v>
      </c>
      <c r="F261" s="102"/>
      <c r="G261" s="261">
        <f t="shared" si="0"/>
        <v>326201.96</v>
      </c>
    </row>
    <row r="262" spans="1:7" s="10" customFormat="1" ht="36" customHeight="1">
      <c r="A262" s="213" t="s">
        <v>161</v>
      </c>
      <c r="B262" s="107" t="s">
        <v>42</v>
      </c>
      <c r="C262" s="130" t="s">
        <v>48</v>
      </c>
      <c r="D262" s="99" t="s">
        <v>50</v>
      </c>
      <c r="E262" s="127" t="s">
        <v>138</v>
      </c>
      <c r="F262" s="110">
        <v>200</v>
      </c>
      <c r="G262" s="265">
        <v>326201.96</v>
      </c>
    </row>
    <row r="263" spans="1:7" s="22" customFormat="1" ht="17.25">
      <c r="A263" s="212" t="s">
        <v>173</v>
      </c>
      <c r="B263" s="98" t="s">
        <v>42</v>
      </c>
      <c r="C263" s="102" t="s">
        <v>52</v>
      </c>
      <c r="D263" s="102"/>
      <c r="E263" s="114"/>
      <c r="F263" s="102"/>
      <c r="G263" s="261">
        <f>G264+G276+G270</f>
        <v>6877562.21</v>
      </c>
    </row>
    <row r="264" spans="1:7" s="24" customFormat="1" ht="15">
      <c r="A264" s="212" t="s">
        <v>164</v>
      </c>
      <c r="B264" s="98" t="s">
        <v>42</v>
      </c>
      <c r="C264" s="102" t="s">
        <v>52</v>
      </c>
      <c r="D264" s="102" t="s">
        <v>43</v>
      </c>
      <c r="E264" s="114"/>
      <c r="F264" s="143"/>
      <c r="G264" s="261">
        <f>G266</f>
        <v>808296.26</v>
      </c>
    </row>
    <row r="265" spans="1:7" s="24" customFormat="1" ht="36.75" customHeight="1">
      <c r="A265" s="106" t="s">
        <v>775</v>
      </c>
      <c r="B265" s="98" t="s">
        <v>42</v>
      </c>
      <c r="C265" s="102" t="s">
        <v>52</v>
      </c>
      <c r="D265" s="102" t="s">
        <v>43</v>
      </c>
      <c r="E265" s="111" t="s">
        <v>367</v>
      </c>
      <c r="F265" s="143"/>
      <c r="G265" s="261">
        <f>G266</f>
        <v>808296.26</v>
      </c>
    </row>
    <row r="266" spans="1:7" s="15" customFormat="1" ht="63.75" customHeight="1">
      <c r="A266" s="106" t="s">
        <v>826</v>
      </c>
      <c r="B266" s="98" t="s">
        <v>42</v>
      </c>
      <c r="C266" s="102" t="s">
        <v>52</v>
      </c>
      <c r="D266" s="102" t="s">
        <v>43</v>
      </c>
      <c r="E266" s="111" t="s">
        <v>385</v>
      </c>
      <c r="F266" s="143"/>
      <c r="G266" s="261">
        <f>G267</f>
        <v>808296.26</v>
      </c>
    </row>
    <row r="267" spans="1:7" s="15" customFormat="1" ht="30.75" customHeight="1">
      <c r="A267" s="215" t="s">
        <v>212</v>
      </c>
      <c r="B267" s="98" t="s">
        <v>42</v>
      </c>
      <c r="C267" s="102" t="s">
        <v>52</v>
      </c>
      <c r="D267" s="102" t="s">
        <v>43</v>
      </c>
      <c r="E267" s="111" t="s">
        <v>439</v>
      </c>
      <c r="F267" s="143"/>
      <c r="G267" s="261">
        <f>G268</f>
        <v>808296.26</v>
      </c>
    </row>
    <row r="268" spans="1:7" s="15" customFormat="1" ht="33" customHeight="1">
      <c r="A268" s="214" t="s">
        <v>280</v>
      </c>
      <c r="B268" s="107" t="s">
        <v>42</v>
      </c>
      <c r="C268" s="99" t="s">
        <v>52</v>
      </c>
      <c r="D268" s="99" t="s">
        <v>43</v>
      </c>
      <c r="E268" s="100" t="s">
        <v>213</v>
      </c>
      <c r="F268" s="117"/>
      <c r="G268" s="265">
        <f>G269</f>
        <v>808296.26</v>
      </c>
    </row>
    <row r="269" spans="1:7" s="10" customFormat="1" ht="16.5" customHeight="1">
      <c r="A269" s="213" t="s">
        <v>290</v>
      </c>
      <c r="B269" s="107" t="s">
        <v>42</v>
      </c>
      <c r="C269" s="99" t="s">
        <v>52</v>
      </c>
      <c r="D269" s="99" t="s">
        <v>43</v>
      </c>
      <c r="E269" s="100" t="s">
        <v>213</v>
      </c>
      <c r="F269" s="110">
        <v>300</v>
      </c>
      <c r="G269" s="265">
        <v>808296.26</v>
      </c>
    </row>
    <row r="270" spans="1:7" s="11" customFormat="1" ht="16.5">
      <c r="A270" s="212" t="s">
        <v>174</v>
      </c>
      <c r="B270" s="98" t="s">
        <v>42</v>
      </c>
      <c r="C270" s="102" t="s">
        <v>52</v>
      </c>
      <c r="D270" s="102" t="s">
        <v>46</v>
      </c>
      <c r="E270" s="111"/>
      <c r="F270" s="110"/>
      <c r="G270" s="261">
        <f>G271</f>
        <v>3626434.67</v>
      </c>
    </row>
    <row r="271" spans="1:7" s="6" customFormat="1" ht="33.75" customHeight="1">
      <c r="A271" s="106" t="s">
        <v>775</v>
      </c>
      <c r="B271" s="98" t="s">
        <v>42</v>
      </c>
      <c r="C271" s="102" t="s">
        <v>52</v>
      </c>
      <c r="D271" s="102" t="s">
        <v>46</v>
      </c>
      <c r="E271" s="111" t="s">
        <v>367</v>
      </c>
      <c r="F271" s="113"/>
      <c r="G271" s="261">
        <f>G272</f>
        <v>3626434.67</v>
      </c>
    </row>
    <row r="272" spans="1:7" s="8" customFormat="1" ht="64.5" customHeight="1">
      <c r="A272" s="106" t="s">
        <v>778</v>
      </c>
      <c r="B272" s="98" t="s">
        <v>42</v>
      </c>
      <c r="C272" s="102" t="s">
        <v>52</v>
      </c>
      <c r="D272" s="102" t="s">
        <v>46</v>
      </c>
      <c r="E272" s="111" t="s">
        <v>384</v>
      </c>
      <c r="F272" s="113"/>
      <c r="G272" s="261">
        <f>G273</f>
        <v>3626434.67</v>
      </c>
    </row>
    <row r="273" spans="1:7" s="8" customFormat="1" ht="66.75" customHeight="1">
      <c r="A273" s="212" t="s">
        <v>583</v>
      </c>
      <c r="B273" s="98" t="s">
        <v>42</v>
      </c>
      <c r="C273" s="102" t="s">
        <v>52</v>
      </c>
      <c r="D273" s="102" t="s">
        <v>46</v>
      </c>
      <c r="E273" s="106" t="s">
        <v>441</v>
      </c>
      <c r="F273" s="117"/>
      <c r="G273" s="261">
        <f>G274</f>
        <v>3626434.67</v>
      </c>
    </row>
    <row r="274" spans="1:7" s="8" customFormat="1" ht="33.75" customHeight="1">
      <c r="A274" s="214" t="s">
        <v>175</v>
      </c>
      <c r="B274" s="107" t="s">
        <v>42</v>
      </c>
      <c r="C274" s="99" t="s">
        <v>52</v>
      </c>
      <c r="D274" s="99" t="s">
        <v>46</v>
      </c>
      <c r="E274" s="108" t="s">
        <v>214</v>
      </c>
      <c r="F274" s="117"/>
      <c r="G274" s="265">
        <f>G275</f>
        <v>3626434.67</v>
      </c>
    </row>
    <row r="275" spans="1:7" s="10" customFormat="1" ht="16.5" customHeight="1">
      <c r="A275" s="213" t="s">
        <v>290</v>
      </c>
      <c r="B275" s="107" t="s">
        <v>42</v>
      </c>
      <c r="C275" s="99" t="s">
        <v>52</v>
      </c>
      <c r="D275" s="99" t="s">
        <v>46</v>
      </c>
      <c r="E275" s="108" t="s">
        <v>214</v>
      </c>
      <c r="F275" s="110">
        <v>300</v>
      </c>
      <c r="G275" s="265">
        <v>3626434.67</v>
      </c>
    </row>
    <row r="276" spans="1:7" s="10" customFormat="1" ht="21.75" customHeight="1">
      <c r="A276" s="212" t="s">
        <v>57</v>
      </c>
      <c r="B276" s="98" t="s">
        <v>42</v>
      </c>
      <c r="C276" s="102" t="s">
        <v>52</v>
      </c>
      <c r="D276" s="102" t="s">
        <v>49</v>
      </c>
      <c r="E276" s="114"/>
      <c r="F276" s="110"/>
      <c r="G276" s="261">
        <f>G277+G286</f>
        <v>2442831.2800000003</v>
      </c>
    </row>
    <row r="277" spans="1:7" s="10" customFormat="1" ht="34.5" customHeight="1">
      <c r="A277" s="106" t="s">
        <v>775</v>
      </c>
      <c r="B277" s="98" t="s">
        <v>42</v>
      </c>
      <c r="C277" s="102" t="s">
        <v>52</v>
      </c>
      <c r="D277" s="102" t="s">
        <v>49</v>
      </c>
      <c r="E277" s="111" t="s">
        <v>367</v>
      </c>
      <c r="F277" s="110"/>
      <c r="G277" s="261">
        <f>G278</f>
        <v>2149962.7</v>
      </c>
    </row>
    <row r="278" spans="1:7" s="10" customFormat="1" ht="81.75" customHeight="1">
      <c r="A278" s="106" t="s">
        <v>816</v>
      </c>
      <c r="B278" s="98" t="s">
        <v>42</v>
      </c>
      <c r="C278" s="102" t="s">
        <v>52</v>
      </c>
      <c r="D278" s="102" t="s">
        <v>49</v>
      </c>
      <c r="E278" s="111" t="s">
        <v>383</v>
      </c>
      <c r="F278" s="113"/>
      <c r="G278" s="261">
        <f>G279</f>
        <v>2149962.7</v>
      </c>
    </row>
    <row r="279" spans="1:7" s="10" customFormat="1" ht="46.5">
      <c r="A279" s="215" t="s">
        <v>215</v>
      </c>
      <c r="B279" s="98" t="s">
        <v>42</v>
      </c>
      <c r="C279" s="102" t="s">
        <v>52</v>
      </c>
      <c r="D279" s="102" t="s">
        <v>49</v>
      </c>
      <c r="E279" s="106" t="s">
        <v>442</v>
      </c>
      <c r="F279" s="118"/>
      <c r="G279" s="261">
        <f>G280+G283</f>
        <v>2149962.7</v>
      </c>
    </row>
    <row r="280" spans="1:7" s="10" customFormat="1" ht="33" customHeight="1">
      <c r="A280" s="214" t="s">
        <v>23</v>
      </c>
      <c r="B280" s="107" t="s">
        <v>42</v>
      </c>
      <c r="C280" s="99" t="s">
        <v>52</v>
      </c>
      <c r="D280" s="99" t="s">
        <v>49</v>
      </c>
      <c r="E280" s="108" t="s">
        <v>216</v>
      </c>
      <c r="F280" s="117"/>
      <c r="G280" s="261">
        <f>G281+G282</f>
        <v>1538449.11</v>
      </c>
    </row>
    <row r="281" spans="1:7" s="10" customFormat="1" ht="66" customHeight="1">
      <c r="A281" s="213" t="s">
        <v>54</v>
      </c>
      <c r="B281" s="107" t="s">
        <v>42</v>
      </c>
      <c r="C281" s="99" t="s">
        <v>52</v>
      </c>
      <c r="D281" s="99" t="s">
        <v>49</v>
      </c>
      <c r="E281" s="108" t="s">
        <v>216</v>
      </c>
      <c r="F281" s="117">
        <v>100</v>
      </c>
      <c r="G281" s="265">
        <v>1470369.11</v>
      </c>
    </row>
    <row r="282" spans="1:7" s="10" customFormat="1" ht="30.75">
      <c r="A282" s="213" t="s">
        <v>161</v>
      </c>
      <c r="B282" s="107" t="s">
        <v>42</v>
      </c>
      <c r="C282" s="99" t="s">
        <v>52</v>
      </c>
      <c r="D282" s="99" t="s">
        <v>49</v>
      </c>
      <c r="E282" s="108" t="s">
        <v>216</v>
      </c>
      <c r="F282" s="117">
        <v>200</v>
      </c>
      <c r="G282" s="265">
        <v>68080</v>
      </c>
    </row>
    <row r="283" spans="1:7" s="10" customFormat="1" ht="62.25">
      <c r="A283" s="312" t="s">
        <v>630</v>
      </c>
      <c r="B283" s="301" t="s">
        <v>42</v>
      </c>
      <c r="C283" s="297" t="s">
        <v>52</v>
      </c>
      <c r="D283" s="297" t="s">
        <v>49</v>
      </c>
      <c r="E283" s="273" t="s">
        <v>631</v>
      </c>
      <c r="F283" s="305"/>
      <c r="G283" s="265">
        <f>G284+G285</f>
        <v>611513.5900000001</v>
      </c>
    </row>
    <row r="284" spans="1:7" s="10" customFormat="1" ht="62.25">
      <c r="A284" s="270" t="s">
        <v>54</v>
      </c>
      <c r="B284" s="308" t="s">
        <v>42</v>
      </c>
      <c r="C284" s="313" t="s">
        <v>52</v>
      </c>
      <c r="D284" s="313" t="s">
        <v>49</v>
      </c>
      <c r="E284" s="272" t="s">
        <v>631</v>
      </c>
      <c r="F284" s="309">
        <v>100</v>
      </c>
      <c r="G284" s="265">
        <v>524025.03</v>
      </c>
    </row>
    <row r="285" spans="1:7" s="10" customFormat="1" ht="30.75">
      <c r="A285" s="270" t="s">
        <v>161</v>
      </c>
      <c r="B285" s="308" t="s">
        <v>42</v>
      </c>
      <c r="C285" s="313" t="s">
        <v>52</v>
      </c>
      <c r="D285" s="313" t="s">
        <v>49</v>
      </c>
      <c r="E285" s="272" t="s">
        <v>631</v>
      </c>
      <c r="F285" s="309">
        <v>200</v>
      </c>
      <c r="G285" s="265">
        <v>87488.56</v>
      </c>
    </row>
    <row r="286" spans="1:7" s="8" customFormat="1" ht="36.75" customHeight="1">
      <c r="A286" s="106" t="s">
        <v>817</v>
      </c>
      <c r="B286" s="98" t="s">
        <v>42</v>
      </c>
      <c r="C286" s="102" t="s">
        <v>52</v>
      </c>
      <c r="D286" s="102" t="s">
        <v>49</v>
      </c>
      <c r="E286" s="111" t="s">
        <v>374</v>
      </c>
      <c r="F286" s="102"/>
      <c r="G286" s="261">
        <f>G287</f>
        <v>292868.57999999996</v>
      </c>
    </row>
    <row r="287" spans="1:7" s="8" customFormat="1" ht="64.5" customHeight="1">
      <c r="A287" s="106" t="s">
        <v>818</v>
      </c>
      <c r="B287" s="98" t="s">
        <v>42</v>
      </c>
      <c r="C287" s="102" t="s">
        <v>52</v>
      </c>
      <c r="D287" s="102" t="s">
        <v>49</v>
      </c>
      <c r="E287" s="111" t="s">
        <v>446</v>
      </c>
      <c r="F287" s="102"/>
      <c r="G287" s="261">
        <f>G288</f>
        <v>292868.57999999996</v>
      </c>
    </row>
    <row r="288" spans="1:7" s="8" customFormat="1" ht="36" customHeight="1">
      <c r="A288" s="106" t="s">
        <v>217</v>
      </c>
      <c r="B288" s="98" t="s">
        <v>42</v>
      </c>
      <c r="C288" s="102" t="s">
        <v>52</v>
      </c>
      <c r="D288" s="102" t="s">
        <v>49</v>
      </c>
      <c r="E288" s="106" t="s">
        <v>447</v>
      </c>
      <c r="F288" s="118"/>
      <c r="G288" s="261">
        <f>G289</f>
        <v>292868.57999999996</v>
      </c>
    </row>
    <row r="289" spans="1:7" s="8" customFormat="1" ht="48.75" customHeight="1">
      <c r="A289" s="214" t="s">
        <v>317</v>
      </c>
      <c r="B289" s="107" t="s">
        <v>42</v>
      </c>
      <c r="C289" s="99" t="s">
        <v>52</v>
      </c>
      <c r="D289" s="99" t="s">
        <v>49</v>
      </c>
      <c r="E289" s="108" t="s">
        <v>218</v>
      </c>
      <c r="F289" s="117"/>
      <c r="G289" s="265">
        <f>G290+G291</f>
        <v>292868.57999999996</v>
      </c>
    </row>
    <row r="290" spans="1:7" s="10" customFormat="1" ht="64.5" customHeight="1">
      <c r="A290" s="213" t="s">
        <v>54</v>
      </c>
      <c r="B290" s="107" t="s">
        <v>42</v>
      </c>
      <c r="C290" s="99" t="s">
        <v>52</v>
      </c>
      <c r="D290" s="99" t="s">
        <v>49</v>
      </c>
      <c r="E290" s="108" t="s">
        <v>218</v>
      </c>
      <c r="F290" s="110">
        <v>100</v>
      </c>
      <c r="G290" s="265">
        <v>144959.58</v>
      </c>
    </row>
    <row r="291" spans="1:7" s="13" customFormat="1" ht="33" customHeight="1">
      <c r="A291" s="213" t="s">
        <v>161</v>
      </c>
      <c r="B291" s="107" t="s">
        <v>42</v>
      </c>
      <c r="C291" s="99" t="s">
        <v>52</v>
      </c>
      <c r="D291" s="99" t="s">
        <v>49</v>
      </c>
      <c r="E291" s="108" t="s">
        <v>218</v>
      </c>
      <c r="F291" s="110">
        <v>200</v>
      </c>
      <c r="G291" s="265">
        <v>147909</v>
      </c>
    </row>
    <row r="292" spans="1:7" s="22" customFormat="1" ht="16.5" customHeight="1">
      <c r="A292" s="212" t="s">
        <v>35</v>
      </c>
      <c r="B292" s="98" t="s">
        <v>42</v>
      </c>
      <c r="C292" s="102" t="s">
        <v>266</v>
      </c>
      <c r="D292" s="102"/>
      <c r="E292" s="114"/>
      <c r="F292" s="110"/>
      <c r="G292" s="261">
        <f aca="true" t="shared" si="1" ref="G292:G297">G293</f>
        <v>299970</v>
      </c>
    </row>
    <row r="293" spans="1:7" s="25" customFormat="1" ht="16.5">
      <c r="A293" s="212" t="s">
        <v>36</v>
      </c>
      <c r="B293" s="98" t="s">
        <v>42</v>
      </c>
      <c r="C293" s="102" t="s">
        <v>266</v>
      </c>
      <c r="D293" s="102" t="s">
        <v>43</v>
      </c>
      <c r="E293" s="114"/>
      <c r="F293" s="110"/>
      <c r="G293" s="261">
        <f t="shared" si="1"/>
        <v>299970</v>
      </c>
    </row>
    <row r="294" spans="1:7" s="6" customFormat="1" ht="66" customHeight="1">
      <c r="A294" s="106" t="s">
        <v>804</v>
      </c>
      <c r="B294" s="98" t="s">
        <v>42</v>
      </c>
      <c r="C294" s="102" t="s">
        <v>266</v>
      </c>
      <c r="D294" s="102" t="s">
        <v>43</v>
      </c>
      <c r="E294" s="111" t="s">
        <v>379</v>
      </c>
      <c r="F294" s="113"/>
      <c r="G294" s="261">
        <f t="shared" si="1"/>
        <v>299970</v>
      </c>
    </row>
    <row r="295" spans="1:7" s="26" customFormat="1" ht="99.75" customHeight="1">
      <c r="A295" s="212" t="s">
        <v>819</v>
      </c>
      <c r="B295" s="98" t="s">
        <v>42</v>
      </c>
      <c r="C295" s="102" t="s">
        <v>266</v>
      </c>
      <c r="D295" s="102" t="s">
        <v>43</v>
      </c>
      <c r="E295" s="111" t="s">
        <v>382</v>
      </c>
      <c r="F295" s="113"/>
      <c r="G295" s="261">
        <f>G296+G299</f>
        <v>299970</v>
      </c>
    </row>
    <row r="296" spans="1:7" s="26" customFormat="1" ht="67.5" customHeight="1">
      <c r="A296" s="215" t="s">
        <v>226</v>
      </c>
      <c r="B296" s="98" t="s">
        <v>42</v>
      </c>
      <c r="C296" s="102" t="s">
        <v>266</v>
      </c>
      <c r="D296" s="102" t="s">
        <v>43</v>
      </c>
      <c r="E296" s="106" t="s">
        <v>443</v>
      </c>
      <c r="F296" s="118"/>
      <c r="G296" s="261">
        <f t="shared" si="1"/>
        <v>289970</v>
      </c>
    </row>
    <row r="297" spans="1:7" s="26" customFormat="1" ht="54.75" customHeight="1">
      <c r="A297" s="213" t="s">
        <v>265</v>
      </c>
      <c r="B297" s="107" t="s">
        <v>42</v>
      </c>
      <c r="C297" s="99" t="s">
        <v>266</v>
      </c>
      <c r="D297" s="99" t="s">
        <v>43</v>
      </c>
      <c r="E297" s="108" t="s">
        <v>227</v>
      </c>
      <c r="F297" s="117"/>
      <c r="G297" s="265">
        <f t="shared" si="1"/>
        <v>289970</v>
      </c>
    </row>
    <row r="298" spans="1:7" s="26" customFormat="1" ht="33.75" customHeight="1">
      <c r="A298" s="213" t="s">
        <v>161</v>
      </c>
      <c r="B298" s="107" t="s">
        <v>42</v>
      </c>
      <c r="C298" s="99" t="s">
        <v>266</v>
      </c>
      <c r="D298" s="99" t="s">
        <v>43</v>
      </c>
      <c r="E298" s="108" t="s">
        <v>227</v>
      </c>
      <c r="F298" s="110">
        <v>200</v>
      </c>
      <c r="G298" s="265">
        <v>289970</v>
      </c>
    </row>
    <row r="299" spans="1:7" s="26" customFormat="1" ht="51.75" customHeight="1">
      <c r="A299" s="215" t="s">
        <v>349</v>
      </c>
      <c r="B299" s="98" t="s">
        <v>42</v>
      </c>
      <c r="C299" s="102" t="s">
        <v>266</v>
      </c>
      <c r="D299" s="102" t="s">
        <v>43</v>
      </c>
      <c r="E299" s="106" t="s">
        <v>444</v>
      </c>
      <c r="F299" s="118"/>
      <c r="G299" s="261">
        <f>G300</f>
        <v>10000</v>
      </c>
    </row>
    <row r="300" spans="1:7" s="26" customFormat="1" ht="33.75" customHeight="1">
      <c r="A300" s="213" t="s">
        <v>265</v>
      </c>
      <c r="B300" s="107" t="s">
        <v>42</v>
      </c>
      <c r="C300" s="99" t="s">
        <v>266</v>
      </c>
      <c r="D300" s="99" t="s">
        <v>43</v>
      </c>
      <c r="E300" s="108" t="s">
        <v>348</v>
      </c>
      <c r="F300" s="117"/>
      <c r="G300" s="265">
        <f>G301</f>
        <v>10000</v>
      </c>
    </row>
    <row r="301" spans="1:7" s="26" customFormat="1" ht="33.75" customHeight="1">
      <c r="A301" s="213" t="s">
        <v>161</v>
      </c>
      <c r="B301" s="107" t="s">
        <v>42</v>
      </c>
      <c r="C301" s="99" t="s">
        <v>266</v>
      </c>
      <c r="D301" s="99" t="s">
        <v>43</v>
      </c>
      <c r="E301" s="108" t="s">
        <v>348</v>
      </c>
      <c r="F301" s="110">
        <v>200</v>
      </c>
      <c r="G301" s="265">
        <v>10000</v>
      </c>
    </row>
    <row r="302" spans="1:7" s="9" customFormat="1" ht="37.5" customHeight="1">
      <c r="A302" s="212" t="s">
        <v>47</v>
      </c>
      <c r="B302" s="98" t="s">
        <v>4</v>
      </c>
      <c r="C302" s="102"/>
      <c r="D302" s="102"/>
      <c r="E302" s="114"/>
      <c r="F302" s="110"/>
      <c r="G302" s="261">
        <f>G303+G311+G339</f>
        <v>53448889.21000001</v>
      </c>
    </row>
    <row r="303" spans="1:7" s="27" customFormat="1" ht="17.25" customHeight="1">
      <c r="A303" s="212" t="s">
        <v>15</v>
      </c>
      <c r="B303" s="98" t="s">
        <v>4</v>
      </c>
      <c r="C303" s="102" t="s">
        <v>43</v>
      </c>
      <c r="D303" s="102"/>
      <c r="E303" s="114"/>
      <c r="F303" s="110"/>
      <c r="G303" s="261">
        <f>G304</f>
        <v>2686769.2399999998</v>
      </c>
    </row>
    <row r="304" spans="1:7" s="11" customFormat="1" ht="46.5">
      <c r="A304" s="212" t="s">
        <v>278</v>
      </c>
      <c r="B304" s="98" t="s">
        <v>4</v>
      </c>
      <c r="C304" s="102" t="s">
        <v>43</v>
      </c>
      <c r="D304" s="102" t="s">
        <v>49</v>
      </c>
      <c r="E304" s="114"/>
      <c r="F304" s="110"/>
      <c r="G304" s="261">
        <f>G305</f>
        <v>2686769.2399999998</v>
      </c>
    </row>
    <row r="305" spans="1:7" s="6" customFormat="1" ht="51.75" customHeight="1">
      <c r="A305" s="106" t="s">
        <v>773</v>
      </c>
      <c r="B305" s="98" t="s">
        <v>4</v>
      </c>
      <c r="C305" s="102" t="s">
        <v>43</v>
      </c>
      <c r="D305" s="102" t="s">
        <v>49</v>
      </c>
      <c r="E305" s="111" t="s">
        <v>362</v>
      </c>
      <c r="F305" s="113"/>
      <c r="G305" s="261">
        <f>G306</f>
        <v>2686769.2399999998</v>
      </c>
    </row>
    <row r="306" spans="1:7" s="6" customFormat="1" ht="80.25" customHeight="1">
      <c r="A306" s="106" t="s">
        <v>774</v>
      </c>
      <c r="B306" s="98" t="s">
        <v>4</v>
      </c>
      <c r="C306" s="102" t="s">
        <v>43</v>
      </c>
      <c r="D306" s="102" t="s">
        <v>49</v>
      </c>
      <c r="E306" s="106" t="s">
        <v>363</v>
      </c>
      <c r="F306" s="118"/>
      <c r="G306" s="261">
        <f>G307</f>
        <v>2686769.2399999998</v>
      </c>
    </row>
    <row r="307" spans="1:7" s="6" customFormat="1" ht="50.25" customHeight="1">
      <c r="A307" s="215" t="s">
        <v>579</v>
      </c>
      <c r="B307" s="98" t="s">
        <v>4</v>
      </c>
      <c r="C307" s="102" t="s">
        <v>43</v>
      </c>
      <c r="D307" s="102" t="s">
        <v>49</v>
      </c>
      <c r="E307" s="106" t="s">
        <v>364</v>
      </c>
      <c r="F307" s="118"/>
      <c r="G307" s="261">
        <f>G308</f>
        <v>2686769.2399999998</v>
      </c>
    </row>
    <row r="308" spans="1:7" s="8" customFormat="1" ht="30.75">
      <c r="A308" s="214" t="s">
        <v>180</v>
      </c>
      <c r="B308" s="107" t="s">
        <v>4</v>
      </c>
      <c r="C308" s="99" t="s">
        <v>43</v>
      </c>
      <c r="D308" s="99" t="s">
        <v>49</v>
      </c>
      <c r="E308" s="108" t="s">
        <v>229</v>
      </c>
      <c r="F308" s="117"/>
      <c r="G308" s="265">
        <f>G309+G310</f>
        <v>2686769.2399999998</v>
      </c>
    </row>
    <row r="309" spans="1:7" s="13" customFormat="1" ht="66.75" customHeight="1">
      <c r="A309" s="213" t="s">
        <v>54</v>
      </c>
      <c r="B309" s="107" t="s">
        <v>4</v>
      </c>
      <c r="C309" s="99" t="s">
        <v>43</v>
      </c>
      <c r="D309" s="99" t="s">
        <v>49</v>
      </c>
      <c r="E309" s="108" t="s">
        <v>229</v>
      </c>
      <c r="F309" s="110">
        <v>100</v>
      </c>
      <c r="G309" s="265">
        <v>2371968.59</v>
      </c>
    </row>
    <row r="310" spans="1:7" s="13" customFormat="1" ht="35.25" customHeight="1">
      <c r="A310" s="213" t="s">
        <v>161</v>
      </c>
      <c r="B310" s="107" t="s">
        <v>4</v>
      </c>
      <c r="C310" s="99" t="s">
        <v>43</v>
      </c>
      <c r="D310" s="99" t="s">
        <v>49</v>
      </c>
      <c r="E310" s="108" t="s">
        <v>229</v>
      </c>
      <c r="F310" s="110">
        <v>200</v>
      </c>
      <c r="G310" s="265">
        <v>314800.65</v>
      </c>
    </row>
    <row r="311" spans="1:7" s="10" customFormat="1" ht="15">
      <c r="A311" s="212" t="s">
        <v>173</v>
      </c>
      <c r="B311" s="98" t="s">
        <v>4</v>
      </c>
      <c r="C311" s="102" t="s">
        <v>52</v>
      </c>
      <c r="D311" s="102"/>
      <c r="E311" s="111"/>
      <c r="F311" s="110"/>
      <c r="G311" s="261">
        <f>G312+G329</f>
        <v>44721718.970000006</v>
      </c>
    </row>
    <row r="312" spans="1:7" s="10" customFormat="1" ht="15">
      <c r="A312" s="212" t="s">
        <v>291</v>
      </c>
      <c r="B312" s="98" t="s">
        <v>4</v>
      </c>
      <c r="C312" s="102" t="s">
        <v>52</v>
      </c>
      <c r="D312" s="102" t="s">
        <v>45</v>
      </c>
      <c r="E312" s="111"/>
      <c r="F312" s="110"/>
      <c r="G312" s="261">
        <f>G313</f>
        <v>5021661.640000001</v>
      </c>
    </row>
    <row r="313" spans="1:7" s="10" customFormat="1" ht="30.75">
      <c r="A313" s="106" t="s">
        <v>775</v>
      </c>
      <c r="B313" s="98" t="s">
        <v>4</v>
      </c>
      <c r="C313" s="102" t="s">
        <v>52</v>
      </c>
      <c r="D313" s="102" t="s">
        <v>45</v>
      </c>
      <c r="E313" s="111" t="s">
        <v>367</v>
      </c>
      <c r="F313" s="113"/>
      <c r="G313" s="261">
        <f>G314</f>
        <v>5021661.640000001</v>
      </c>
    </row>
    <row r="314" spans="1:7" s="10" customFormat="1" ht="62.25">
      <c r="A314" s="106" t="s">
        <v>814</v>
      </c>
      <c r="B314" s="98" t="s">
        <v>4</v>
      </c>
      <c r="C314" s="102" t="s">
        <v>52</v>
      </c>
      <c r="D314" s="102" t="s">
        <v>45</v>
      </c>
      <c r="E314" s="111" t="s">
        <v>385</v>
      </c>
      <c r="F314" s="113"/>
      <c r="G314" s="261">
        <f>G315</f>
        <v>5021661.640000001</v>
      </c>
    </row>
    <row r="315" spans="1:7" s="10" customFormat="1" ht="30.75">
      <c r="A315" s="215" t="s">
        <v>212</v>
      </c>
      <c r="B315" s="98" t="s">
        <v>4</v>
      </c>
      <c r="C315" s="102" t="s">
        <v>52</v>
      </c>
      <c r="D315" s="102" t="s">
        <v>45</v>
      </c>
      <c r="E315" s="106" t="s">
        <v>439</v>
      </c>
      <c r="F315" s="118"/>
      <c r="G315" s="265">
        <f>G316+G319+G322</f>
        <v>5021661.640000001</v>
      </c>
    </row>
    <row r="316" spans="1:7" s="10" customFormat="1" ht="33.75" customHeight="1">
      <c r="A316" s="212" t="s">
        <v>230</v>
      </c>
      <c r="B316" s="98" t="s">
        <v>4</v>
      </c>
      <c r="C316" s="249" t="s">
        <v>52</v>
      </c>
      <c r="D316" s="249" t="s">
        <v>45</v>
      </c>
      <c r="E316" s="106" t="s">
        <v>232</v>
      </c>
      <c r="F316" s="118"/>
      <c r="G316" s="261">
        <f>G317+G318</f>
        <v>71733.92000000001</v>
      </c>
    </row>
    <row r="317" spans="1:7" s="10" customFormat="1" ht="30.75">
      <c r="A317" s="213" t="s">
        <v>161</v>
      </c>
      <c r="B317" s="107" t="s">
        <v>4</v>
      </c>
      <c r="C317" s="99" t="s">
        <v>52</v>
      </c>
      <c r="D317" s="99" t="s">
        <v>45</v>
      </c>
      <c r="E317" s="108" t="s">
        <v>232</v>
      </c>
      <c r="F317" s="110">
        <v>200</v>
      </c>
      <c r="G317" s="265">
        <v>1034.6</v>
      </c>
    </row>
    <row r="318" spans="1:7" s="10" customFormat="1" ht="15">
      <c r="A318" s="213" t="s">
        <v>290</v>
      </c>
      <c r="B318" s="107" t="s">
        <v>4</v>
      </c>
      <c r="C318" s="99" t="s">
        <v>52</v>
      </c>
      <c r="D318" s="99" t="s">
        <v>45</v>
      </c>
      <c r="E318" s="108" t="s">
        <v>232</v>
      </c>
      <c r="F318" s="110">
        <v>300</v>
      </c>
      <c r="G318" s="265">
        <v>70699.32</v>
      </c>
    </row>
    <row r="319" spans="1:7" s="10" customFormat="1" ht="30.75">
      <c r="A319" s="215" t="s">
        <v>267</v>
      </c>
      <c r="B319" s="98" t="s">
        <v>4</v>
      </c>
      <c r="C319" s="249" t="s">
        <v>52</v>
      </c>
      <c r="D319" s="249" t="s">
        <v>45</v>
      </c>
      <c r="E319" s="106" t="s">
        <v>233</v>
      </c>
      <c r="F319" s="118"/>
      <c r="G319" s="261">
        <f>G320+G321</f>
        <v>106239.06</v>
      </c>
    </row>
    <row r="320" spans="1:7" s="10" customFormat="1" ht="30.75">
      <c r="A320" s="213" t="s">
        <v>161</v>
      </c>
      <c r="B320" s="107" t="s">
        <v>4</v>
      </c>
      <c r="C320" s="99" t="s">
        <v>52</v>
      </c>
      <c r="D320" s="99" t="s">
        <v>45</v>
      </c>
      <c r="E320" s="108" t="s">
        <v>233</v>
      </c>
      <c r="F320" s="117">
        <v>200</v>
      </c>
      <c r="G320" s="265">
        <v>1627.7</v>
      </c>
    </row>
    <row r="321" spans="1:7" s="10" customFormat="1" ht="15">
      <c r="A321" s="213" t="s">
        <v>290</v>
      </c>
      <c r="B321" s="107" t="s">
        <v>4</v>
      </c>
      <c r="C321" s="99" t="s">
        <v>52</v>
      </c>
      <c r="D321" s="99" t="s">
        <v>45</v>
      </c>
      <c r="E321" s="108" t="s">
        <v>233</v>
      </c>
      <c r="F321" s="110">
        <v>300</v>
      </c>
      <c r="G321" s="265">
        <v>104611.36</v>
      </c>
    </row>
    <row r="322" spans="1:7" s="10" customFormat="1" ht="30.75">
      <c r="A322" s="212" t="s">
        <v>282</v>
      </c>
      <c r="B322" s="98" t="s">
        <v>4</v>
      </c>
      <c r="C322" s="249" t="s">
        <v>52</v>
      </c>
      <c r="D322" s="249" t="s">
        <v>45</v>
      </c>
      <c r="E322" s="106" t="s">
        <v>234</v>
      </c>
      <c r="F322" s="118"/>
      <c r="G322" s="261">
        <f>G323+G326</f>
        <v>4843688.66</v>
      </c>
    </row>
    <row r="323" spans="1:7" s="10" customFormat="1" ht="18" customHeight="1">
      <c r="A323" s="215" t="s">
        <v>16</v>
      </c>
      <c r="B323" s="98" t="s">
        <v>4</v>
      </c>
      <c r="C323" s="249" t="s">
        <v>52</v>
      </c>
      <c r="D323" s="249" t="s">
        <v>45</v>
      </c>
      <c r="E323" s="106" t="s">
        <v>235</v>
      </c>
      <c r="F323" s="118"/>
      <c r="G323" s="261">
        <f>G325+G324</f>
        <v>4252775.07</v>
      </c>
    </row>
    <row r="324" spans="1:7" s="10" customFormat="1" ht="30.75">
      <c r="A324" s="213" t="s">
        <v>161</v>
      </c>
      <c r="B324" s="107" t="s">
        <v>4</v>
      </c>
      <c r="C324" s="99" t="s">
        <v>52</v>
      </c>
      <c r="D324" s="99" t="s">
        <v>45</v>
      </c>
      <c r="E324" s="108" t="s">
        <v>235</v>
      </c>
      <c r="F324" s="110">
        <v>200</v>
      </c>
      <c r="G324" s="265">
        <v>65003.67</v>
      </c>
    </row>
    <row r="325" spans="1:7" s="10" customFormat="1" ht="15">
      <c r="A325" s="213" t="s">
        <v>290</v>
      </c>
      <c r="B325" s="107" t="s">
        <v>4</v>
      </c>
      <c r="C325" s="99" t="s">
        <v>52</v>
      </c>
      <c r="D325" s="99" t="s">
        <v>45</v>
      </c>
      <c r="E325" s="108" t="s">
        <v>235</v>
      </c>
      <c r="F325" s="110">
        <v>300</v>
      </c>
      <c r="G325" s="265">
        <v>4187771.4</v>
      </c>
    </row>
    <row r="326" spans="1:7" s="10" customFormat="1" ht="18.75" customHeight="1">
      <c r="A326" s="215" t="s">
        <v>56</v>
      </c>
      <c r="B326" s="98" t="s">
        <v>4</v>
      </c>
      <c r="C326" s="249" t="s">
        <v>52</v>
      </c>
      <c r="D326" s="249" t="s">
        <v>45</v>
      </c>
      <c r="E326" s="106" t="s">
        <v>236</v>
      </c>
      <c r="F326" s="118"/>
      <c r="G326" s="261">
        <f>G328+G327</f>
        <v>590913.59</v>
      </c>
    </row>
    <row r="327" spans="1:7" s="10" customFormat="1" ht="30.75">
      <c r="A327" s="213" t="s">
        <v>161</v>
      </c>
      <c r="B327" s="107" t="s">
        <v>4</v>
      </c>
      <c r="C327" s="99" t="s">
        <v>52</v>
      </c>
      <c r="D327" s="99" t="s">
        <v>45</v>
      </c>
      <c r="E327" s="108" t="s">
        <v>236</v>
      </c>
      <c r="F327" s="110">
        <v>200</v>
      </c>
      <c r="G327" s="265">
        <v>10306.72</v>
      </c>
    </row>
    <row r="328" spans="1:7" s="10" customFormat="1" ht="15">
      <c r="A328" s="213" t="s">
        <v>290</v>
      </c>
      <c r="B328" s="107" t="s">
        <v>4</v>
      </c>
      <c r="C328" s="99" t="s">
        <v>52</v>
      </c>
      <c r="D328" s="99" t="s">
        <v>45</v>
      </c>
      <c r="E328" s="108" t="s">
        <v>236</v>
      </c>
      <c r="F328" s="110">
        <v>300</v>
      </c>
      <c r="G328" s="265">
        <v>580606.87</v>
      </c>
    </row>
    <row r="329" spans="1:7" s="10" customFormat="1" ht="15">
      <c r="A329" s="212" t="s">
        <v>174</v>
      </c>
      <c r="B329" s="98" t="s">
        <v>4</v>
      </c>
      <c r="C329" s="102" t="s">
        <v>52</v>
      </c>
      <c r="D329" s="102" t="s">
        <v>46</v>
      </c>
      <c r="E329" s="108"/>
      <c r="F329" s="110"/>
      <c r="G329" s="261">
        <f>G330</f>
        <v>39700057.330000006</v>
      </c>
    </row>
    <row r="330" spans="1:7" s="10" customFormat="1" ht="30.75">
      <c r="A330" s="106" t="s">
        <v>775</v>
      </c>
      <c r="B330" s="98" t="s">
        <v>4</v>
      </c>
      <c r="C330" s="102" t="s">
        <v>52</v>
      </c>
      <c r="D330" s="102" t="s">
        <v>46</v>
      </c>
      <c r="E330" s="111" t="s">
        <v>367</v>
      </c>
      <c r="F330" s="110"/>
      <c r="G330" s="261">
        <f>G331</f>
        <v>39700057.330000006</v>
      </c>
    </row>
    <row r="331" spans="1:7" s="10" customFormat="1" ht="62.25">
      <c r="A331" s="106" t="s">
        <v>814</v>
      </c>
      <c r="B331" s="98" t="s">
        <v>4</v>
      </c>
      <c r="C331" s="102" t="s">
        <v>52</v>
      </c>
      <c r="D331" s="102" t="s">
        <v>46</v>
      </c>
      <c r="E331" s="111" t="s">
        <v>385</v>
      </c>
      <c r="F331" s="110"/>
      <c r="G331" s="261">
        <f>G332</f>
        <v>39700057.330000006</v>
      </c>
    </row>
    <row r="332" spans="1:7" s="10" customFormat="1" ht="30.75">
      <c r="A332" s="215" t="s">
        <v>212</v>
      </c>
      <c r="B332" s="98" t="s">
        <v>4</v>
      </c>
      <c r="C332" s="102" t="s">
        <v>52</v>
      </c>
      <c r="D332" s="102" t="s">
        <v>46</v>
      </c>
      <c r="E332" s="106" t="s">
        <v>439</v>
      </c>
      <c r="F332" s="110"/>
      <c r="G332" s="261">
        <f>G333+G335+G337</f>
        <v>39700057.330000006</v>
      </c>
    </row>
    <row r="333" spans="1:7" s="10" customFormat="1" ht="15">
      <c r="A333" s="212" t="s">
        <v>275</v>
      </c>
      <c r="B333" s="98" t="s">
        <v>4</v>
      </c>
      <c r="C333" s="102" t="s">
        <v>52</v>
      </c>
      <c r="D333" s="102" t="s">
        <v>46</v>
      </c>
      <c r="E333" s="106" t="s">
        <v>231</v>
      </c>
      <c r="F333" s="110"/>
      <c r="G333" s="261">
        <f>G334</f>
        <v>2114658.28</v>
      </c>
    </row>
    <row r="334" spans="1:7" s="10" customFormat="1" ht="15">
      <c r="A334" s="213" t="s">
        <v>290</v>
      </c>
      <c r="B334" s="107" t="s">
        <v>4</v>
      </c>
      <c r="C334" s="99" t="s">
        <v>52</v>
      </c>
      <c r="D334" s="99" t="s">
        <v>46</v>
      </c>
      <c r="E334" s="108" t="s">
        <v>231</v>
      </c>
      <c r="F334" s="110">
        <v>300</v>
      </c>
      <c r="G334" s="265">
        <v>2114658.28</v>
      </c>
    </row>
    <row r="335" spans="1:7" s="10" customFormat="1" ht="30.75">
      <c r="A335" s="316" t="s">
        <v>632</v>
      </c>
      <c r="B335" s="129" t="s">
        <v>4</v>
      </c>
      <c r="C335" s="129" t="s">
        <v>52</v>
      </c>
      <c r="D335" s="129" t="s">
        <v>46</v>
      </c>
      <c r="E335" s="111" t="s">
        <v>633</v>
      </c>
      <c r="F335" s="129"/>
      <c r="G335" s="261">
        <f>G336</f>
        <v>34463140.74</v>
      </c>
    </row>
    <row r="336" spans="1:7" s="10" customFormat="1" ht="15">
      <c r="A336" s="213" t="s">
        <v>290</v>
      </c>
      <c r="B336" s="130" t="s">
        <v>4</v>
      </c>
      <c r="C336" s="130" t="s">
        <v>52</v>
      </c>
      <c r="D336" s="130" t="s">
        <v>46</v>
      </c>
      <c r="E336" s="127" t="s">
        <v>633</v>
      </c>
      <c r="F336" s="130" t="s">
        <v>326</v>
      </c>
      <c r="G336" s="265">
        <v>34463140.74</v>
      </c>
    </row>
    <row r="337" spans="1:7" s="10" customFormat="1" ht="51" customHeight="1">
      <c r="A337" s="316" t="s">
        <v>650</v>
      </c>
      <c r="B337" s="129" t="s">
        <v>4</v>
      </c>
      <c r="C337" s="129" t="s">
        <v>52</v>
      </c>
      <c r="D337" s="129" t="s">
        <v>46</v>
      </c>
      <c r="E337" s="111" t="s">
        <v>651</v>
      </c>
      <c r="F337" s="129"/>
      <c r="G337" s="261">
        <f>G338</f>
        <v>3122258.31</v>
      </c>
    </row>
    <row r="338" spans="1:7" s="10" customFormat="1" ht="20.25" customHeight="1">
      <c r="A338" s="213" t="s">
        <v>290</v>
      </c>
      <c r="B338" s="130" t="s">
        <v>4</v>
      </c>
      <c r="C338" s="130" t="s">
        <v>52</v>
      </c>
      <c r="D338" s="130" t="s">
        <v>46</v>
      </c>
      <c r="E338" s="127" t="s">
        <v>651</v>
      </c>
      <c r="F338" s="130" t="s">
        <v>326</v>
      </c>
      <c r="G338" s="265">
        <v>3122258.31</v>
      </c>
    </row>
    <row r="339" spans="1:7" s="27" customFormat="1" ht="49.5" customHeight="1">
      <c r="A339" s="212" t="s">
        <v>271</v>
      </c>
      <c r="B339" s="98" t="s">
        <v>4</v>
      </c>
      <c r="C339" s="102" t="s">
        <v>277</v>
      </c>
      <c r="D339" s="102"/>
      <c r="E339" s="111"/>
      <c r="F339" s="110"/>
      <c r="G339" s="261">
        <f>G340</f>
        <v>6040401</v>
      </c>
    </row>
    <row r="340" spans="1:7" s="12" customFormat="1" ht="32.25" customHeight="1">
      <c r="A340" s="212" t="s">
        <v>53</v>
      </c>
      <c r="B340" s="98" t="s">
        <v>4</v>
      </c>
      <c r="C340" s="102" t="s">
        <v>277</v>
      </c>
      <c r="D340" s="102" t="s">
        <v>43</v>
      </c>
      <c r="E340" s="111"/>
      <c r="F340" s="110"/>
      <c r="G340" s="261">
        <f>G341</f>
        <v>6040401</v>
      </c>
    </row>
    <row r="341" spans="1:7" s="16" customFormat="1" ht="49.5" customHeight="1">
      <c r="A341" s="106" t="s">
        <v>773</v>
      </c>
      <c r="B341" s="98" t="s">
        <v>4</v>
      </c>
      <c r="C341" s="102" t="s">
        <v>277</v>
      </c>
      <c r="D341" s="102" t="s">
        <v>43</v>
      </c>
      <c r="E341" s="111" t="s">
        <v>362</v>
      </c>
      <c r="F341" s="113"/>
      <c r="G341" s="261">
        <f>G345</f>
        <v>6040401</v>
      </c>
    </row>
    <row r="342" spans="1:7" s="16" customFormat="1" ht="64.5" customHeight="1">
      <c r="A342" s="106" t="s">
        <v>820</v>
      </c>
      <c r="B342" s="98" t="s">
        <v>4</v>
      </c>
      <c r="C342" s="102" t="s">
        <v>277</v>
      </c>
      <c r="D342" s="102" t="s">
        <v>43</v>
      </c>
      <c r="E342" s="111" t="s">
        <v>381</v>
      </c>
      <c r="F342" s="113"/>
      <c r="G342" s="261">
        <f>G343</f>
        <v>6040401</v>
      </c>
    </row>
    <row r="343" spans="1:7" s="16" customFormat="1" ht="48" customHeight="1">
      <c r="A343" s="215" t="s">
        <v>238</v>
      </c>
      <c r="B343" s="98" t="s">
        <v>4</v>
      </c>
      <c r="C343" s="102" t="s">
        <v>277</v>
      </c>
      <c r="D343" s="102" t="s">
        <v>43</v>
      </c>
      <c r="E343" s="106" t="s">
        <v>445</v>
      </c>
      <c r="F343" s="118"/>
      <c r="G343" s="261">
        <f>G344</f>
        <v>6040401</v>
      </c>
    </row>
    <row r="344" spans="1:7" s="16" customFormat="1" ht="51.75" customHeight="1">
      <c r="A344" s="214" t="s">
        <v>223</v>
      </c>
      <c r="B344" s="107" t="s">
        <v>4</v>
      </c>
      <c r="C344" s="99" t="s">
        <v>277</v>
      </c>
      <c r="D344" s="99" t="s">
        <v>43</v>
      </c>
      <c r="E344" s="108" t="s">
        <v>237</v>
      </c>
      <c r="F344" s="117"/>
      <c r="G344" s="265">
        <f>G345</f>
        <v>6040401</v>
      </c>
    </row>
    <row r="345" spans="1:7" s="16" customFormat="1" ht="16.5" customHeight="1">
      <c r="A345" s="108" t="s">
        <v>289</v>
      </c>
      <c r="B345" s="107" t="s">
        <v>4</v>
      </c>
      <c r="C345" s="99" t="s">
        <v>277</v>
      </c>
      <c r="D345" s="99" t="s">
        <v>43</v>
      </c>
      <c r="E345" s="108" t="s">
        <v>237</v>
      </c>
      <c r="F345" s="110">
        <v>500</v>
      </c>
      <c r="G345" s="265">
        <v>6040401</v>
      </c>
    </row>
    <row r="346" spans="1:7" s="9" customFormat="1" ht="31.5" customHeight="1">
      <c r="A346" s="212" t="s">
        <v>170</v>
      </c>
      <c r="B346" s="98" t="s">
        <v>281</v>
      </c>
      <c r="C346" s="102"/>
      <c r="D346" s="102"/>
      <c r="E346" s="111"/>
      <c r="F346" s="110"/>
      <c r="G346" s="261">
        <f>G347+G354+G441</f>
        <v>301742382.38000005</v>
      </c>
    </row>
    <row r="347" spans="1:7" s="28" customFormat="1" ht="18">
      <c r="A347" s="212" t="s">
        <v>141</v>
      </c>
      <c r="B347" s="98" t="s">
        <v>281</v>
      </c>
      <c r="C347" s="102" t="s">
        <v>46</v>
      </c>
      <c r="D347" s="102"/>
      <c r="E347" s="111"/>
      <c r="F347" s="110"/>
      <c r="G347" s="261">
        <f>G348</f>
        <v>27915.66</v>
      </c>
    </row>
    <row r="348" spans="1:7" s="11" customFormat="1" ht="16.5">
      <c r="A348" s="212" t="s">
        <v>58</v>
      </c>
      <c r="B348" s="98" t="s">
        <v>281</v>
      </c>
      <c r="C348" s="102" t="s">
        <v>46</v>
      </c>
      <c r="D348" s="102" t="s">
        <v>43</v>
      </c>
      <c r="E348" s="111"/>
      <c r="F348" s="110"/>
      <c r="G348" s="261">
        <f>G349</f>
        <v>27915.66</v>
      </c>
    </row>
    <row r="349" spans="1:7" s="6" customFormat="1" ht="34.5" customHeight="1">
      <c r="A349" s="106" t="s">
        <v>790</v>
      </c>
      <c r="B349" s="98" t="s">
        <v>281</v>
      </c>
      <c r="C349" s="102" t="s">
        <v>46</v>
      </c>
      <c r="D349" s="102" t="s">
        <v>43</v>
      </c>
      <c r="E349" s="111" t="s">
        <v>375</v>
      </c>
      <c r="F349" s="113"/>
      <c r="G349" s="261">
        <f>G352</f>
        <v>27915.66</v>
      </c>
    </row>
    <row r="350" spans="1:7" s="6" customFormat="1" ht="64.5" customHeight="1">
      <c r="A350" s="212" t="s">
        <v>791</v>
      </c>
      <c r="B350" s="98" t="s">
        <v>281</v>
      </c>
      <c r="C350" s="102" t="s">
        <v>46</v>
      </c>
      <c r="D350" s="102" t="s">
        <v>43</v>
      </c>
      <c r="E350" s="111" t="s">
        <v>398</v>
      </c>
      <c r="F350" s="113"/>
      <c r="G350" s="261">
        <f>G351</f>
        <v>27915.66</v>
      </c>
    </row>
    <row r="351" spans="1:7" s="6" customFormat="1" ht="49.5" customHeight="1">
      <c r="A351" s="215" t="s">
        <v>33</v>
      </c>
      <c r="B351" s="98" t="s">
        <v>281</v>
      </c>
      <c r="C351" s="102" t="s">
        <v>46</v>
      </c>
      <c r="D351" s="102" t="s">
        <v>43</v>
      </c>
      <c r="E351" s="106" t="s">
        <v>418</v>
      </c>
      <c r="F351" s="118"/>
      <c r="G351" s="261">
        <f>G352</f>
        <v>27915.66</v>
      </c>
    </row>
    <row r="352" spans="1:7" s="17" customFormat="1" ht="17.25" customHeight="1">
      <c r="A352" s="213" t="s">
        <v>169</v>
      </c>
      <c r="B352" s="107" t="s">
        <v>281</v>
      </c>
      <c r="C352" s="99" t="s">
        <v>46</v>
      </c>
      <c r="D352" s="99" t="s">
        <v>43</v>
      </c>
      <c r="E352" s="100" t="s">
        <v>239</v>
      </c>
      <c r="F352" s="117"/>
      <c r="G352" s="265">
        <f>G353</f>
        <v>27915.66</v>
      </c>
    </row>
    <row r="353" spans="1:7" s="13" customFormat="1" ht="34.5" customHeight="1">
      <c r="A353" s="213" t="s">
        <v>55</v>
      </c>
      <c r="B353" s="107" t="s">
        <v>281</v>
      </c>
      <c r="C353" s="99" t="s">
        <v>46</v>
      </c>
      <c r="D353" s="99" t="s">
        <v>43</v>
      </c>
      <c r="E353" s="100" t="s">
        <v>239</v>
      </c>
      <c r="F353" s="110">
        <v>600</v>
      </c>
      <c r="G353" s="265">
        <v>27915.66</v>
      </c>
    </row>
    <row r="354" spans="1:7" s="6" customFormat="1" ht="17.25" customHeight="1">
      <c r="A354" s="212" t="s">
        <v>142</v>
      </c>
      <c r="B354" s="98" t="s">
        <v>281</v>
      </c>
      <c r="C354" s="102" t="s">
        <v>50</v>
      </c>
      <c r="D354" s="102"/>
      <c r="E354" s="111"/>
      <c r="F354" s="110"/>
      <c r="G354" s="261">
        <f>G355+G363++G406+G416+G426</f>
        <v>291864264.37</v>
      </c>
    </row>
    <row r="355" spans="1:7" s="29" customFormat="1" ht="15">
      <c r="A355" s="212" t="s">
        <v>30</v>
      </c>
      <c r="B355" s="98" t="s">
        <v>281</v>
      </c>
      <c r="C355" s="102" t="s">
        <v>50</v>
      </c>
      <c r="D355" s="102" t="s">
        <v>43</v>
      </c>
      <c r="E355" s="111"/>
      <c r="F355" s="110"/>
      <c r="G355" s="261">
        <f>G356</f>
        <v>13552903.079999998</v>
      </c>
    </row>
    <row r="356" spans="1:7" s="15" customFormat="1" ht="30.75">
      <c r="A356" s="106" t="s">
        <v>801</v>
      </c>
      <c r="B356" s="98" t="s">
        <v>281</v>
      </c>
      <c r="C356" s="102" t="s">
        <v>50</v>
      </c>
      <c r="D356" s="102" t="s">
        <v>43</v>
      </c>
      <c r="E356" s="111" t="s">
        <v>378</v>
      </c>
      <c r="F356" s="110"/>
      <c r="G356" s="261">
        <f>G357</f>
        <v>13552903.079999998</v>
      </c>
    </row>
    <row r="357" spans="1:7" s="15" customFormat="1" ht="50.25" customHeight="1">
      <c r="A357" s="106" t="s">
        <v>802</v>
      </c>
      <c r="B357" s="98" t="s">
        <v>281</v>
      </c>
      <c r="C357" s="102" t="s">
        <v>50</v>
      </c>
      <c r="D357" s="102" t="s">
        <v>43</v>
      </c>
      <c r="E357" s="111" t="s">
        <v>386</v>
      </c>
      <c r="F357" s="113"/>
      <c r="G357" s="261">
        <f>G358</f>
        <v>13552903.079999998</v>
      </c>
    </row>
    <row r="358" spans="1:7" s="15" customFormat="1" ht="20.25" customHeight="1">
      <c r="A358" s="215" t="s">
        <v>240</v>
      </c>
      <c r="B358" s="98" t="s">
        <v>281</v>
      </c>
      <c r="C358" s="102" t="s">
        <v>50</v>
      </c>
      <c r="D358" s="102" t="s">
        <v>43</v>
      </c>
      <c r="E358" s="106" t="s">
        <v>424</v>
      </c>
      <c r="F358" s="113"/>
      <c r="G358" s="261">
        <f>G359+G361</f>
        <v>13552903.079999998</v>
      </c>
    </row>
    <row r="359" spans="1:7" s="5" customFormat="1" ht="96.75" customHeight="1">
      <c r="A359" s="214" t="s">
        <v>220</v>
      </c>
      <c r="B359" s="98" t="s">
        <v>281</v>
      </c>
      <c r="C359" s="102" t="s">
        <v>50</v>
      </c>
      <c r="D359" s="102" t="s">
        <v>43</v>
      </c>
      <c r="E359" s="106" t="s">
        <v>241</v>
      </c>
      <c r="F359" s="118"/>
      <c r="G359" s="261">
        <f>G360</f>
        <v>6557185.02</v>
      </c>
    </row>
    <row r="360" spans="1:7" s="1" customFormat="1" ht="36" customHeight="1">
      <c r="A360" s="213" t="s">
        <v>55</v>
      </c>
      <c r="B360" s="107" t="s">
        <v>281</v>
      </c>
      <c r="C360" s="99" t="s">
        <v>50</v>
      </c>
      <c r="D360" s="99" t="s">
        <v>43</v>
      </c>
      <c r="E360" s="108" t="s">
        <v>241</v>
      </c>
      <c r="F360" s="110">
        <v>600</v>
      </c>
      <c r="G360" s="265">
        <v>6557185.02</v>
      </c>
    </row>
    <row r="361" spans="1:7" s="15" customFormat="1" ht="32.25" customHeight="1">
      <c r="A361" s="212" t="s">
        <v>168</v>
      </c>
      <c r="B361" s="98" t="s">
        <v>281</v>
      </c>
      <c r="C361" s="102" t="s">
        <v>50</v>
      </c>
      <c r="D361" s="102" t="s">
        <v>43</v>
      </c>
      <c r="E361" s="103" t="s">
        <v>242</v>
      </c>
      <c r="F361" s="118"/>
      <c r="G361" s="261">
        <f>G362</f>
        <v>6995718.06</v>
      </c>
    </row>
    <row r="362" spans="1:7" s="1" customFormat="1" ht="33" customHeight="1">
      <c r="A362" s="213" t="s">
        <v>55</v>
      </c>
      <c r="B362" s="107" t="s">
        <v>281</v>
      </c>
      <c r="C362" s="99" t="s">
        <v>50</v>
      </c>
      <c r="D362" s="99" t="s">
        <v>43</v>
      </c>
      <c r="E362" s="100" t="s">
        <v>242</v>
      </c>
      <c r="F362" s="110">
        <v>600</v>
      </c>
      <c r="G362" s="265">
        <v>6995718.06</v>
      </c>
    </row>
    <row r="363" spans="1:7" s="1" customFormat="1" ht="18" customHeight="1">
      <c r="A363" s="212" t="s">
        <v>268</v>
      </c>
      <c r="B363" s="98" t="s">
        <v>281</v>
      </c>
      <c r="C363" s="102" t="s">
        <v>50</v>
      </c>
      <c r="D363" s="102" t="s">
        <v>44</v>
      </c>
      <c r="E363" s="111"/>
      <c r="F363" s="113"/>
      <c r="G363" s="261">
        <f>G364+G402</f>
        <v>264628823.32</v>
      </c>
    </row>
    <row r="364" spans="1:7" s="2" customFormat="1" ht="36" customHeight="1">
      <c r="A364" s="106" t="s">
        <v>801</v>
      </c>
      <c r="B364" s="98" t="s">
        <v>281</v>
      </c>
      <c r="C364" s="102" t="s">
        <v>50</v>
      </c>
      <c r="D364" s="102" t="s">
        <v>44</v>
      </c>
      <c r="E364" s="111" t="s">
        <v>378</v>
      </c>
      <c r="F364" s="110"/>
      <c r="G364" s="261">
        <f>G365</f>
        <v>264529460.35999998</v>
      </c>
    </row>
    <row r="365" spans="1:7" s="15" customFormat="1" ht="55.5" customHeight="1">
      <c r="A365" s="106" t="s">
        <v>802</v>
      </c>
      <c r="B365" s="98" t="s">
        <v>281</v>
      </c>
      <c r="C365" s="102" t="s">
        <v>50</v>
      </c>
      <c r="D365" s="102" t="s">
        <v>44</v>
      </c>
      <c r="E365" s="111" t="s">
        <v>386</v>
      </c>
      <c r="F365" s="113"/>
      <c r="G365" s="261">
        <f>G366+G375+G384+G389+G397+G394</f>
        <v>264529460.35999998</v>
      </c>
    </row>
    <row r="366" spans="1:7" s="15" customFormat="1" ht="20.25" customHeight="1">
      <c r="A366" s="215" t="s">
        <v>243</v>
      </c>
      <c r="B366" s="98" t="s">
        <v>281</v>
      </c>
      <c r="C366" s="102" t="s">
        <v>50</v>
      </c>
      <c r="D366" s="102" t="s">
        <v>44</v>
      </c>
      <c r="E366" s="103" t="s">
        <v>425</v>
      </c>
      <c r="F366" s="113"/>
      <c r="G366" s="261">
        <f>G367+G371+G373+G369</f>
        <v>250553229.42</v>
      </c>
    </row>
    <row r="367" spans="1:7" s="8" customFormat="1" ht="113.25" customHeight="1">
      <c r="A367" s="215" t="s">
        <v>160</v>
      </c>
      <c r="B367" s="98" t="s">
        <v>281</v>
      </c>
      <c r="C367" s="102" t="s">
        <v>50</v>
      </c>
      <c r="D367" s="102" t="s">
        <v>44</v>
      </c>
      <c r="E367" s="106" t="s">
        <v>244</v>
      </c>
      <c r="F367" s="118"/>
      <c r="G367" s="261">
        <f>G368</f>
        <v>199188236.63</v>
      </c>
    </row>
    <row r="368" spans="1:7" s="16" customFormat="1" ht="33" customHeight="1">
      <c r="A368" s="213" t="s">
        <v>55</v>
      </c>
      <c r="B368" s="107" t="s">
        <v>281</v>
      </c>
      <c r="C368" s="99" t="s">
        <v>50</v>
      </c>
      <c r="D368" s="99" t="s">
        <v>44</v>
      </c>
      <c r="E368" s="108" t="s">
        <v>244</v>
      </c>
      <c r="F368" s="110">
        <v>600</v>
      </c>
      <c r="G368" s="265">
        <v>199188236.63</v>
      </c>
    </row>
    <row r="369" spans="1:7" s="16" customFormat="1" ht="33" customHeight="1">
      <c r="A369" s="101" t="s">
        <v>648</v>
      </c>
      <c r="B369" s="98" t="s">
        <v>281</v>
      </c>
      <c r="C369" s="317" t="s">
        <v>50</v>
      </c>
      <c r="D369" s="317" t="s">
        <v>44</v>
      </c>
      <c r="E369" s="106" t="s">
        <v>649</v>
      </c>
      <c r="F369" s="113"/>
      <c r="G369" s="261">
        <f>G370</f>
        <v>13378055.88</v>
      </c>
    </row>
    <row r="370" spans="1:7" s="16" customFormat="1" ht="33" customHeight="1">
      <c r="A370" s="109" t="s">
        <v>55</v>
      </c>
      <c r="B370" s="107" t="s">
        <v>281</v>
      </c>
      <c r="C370" s="99" t="s">
        <v>50</v>
      </c>
      <c r="D370" s="99" t="s">
        <v>44</v>
      </c>
      <c r="E370" s="108" t="s">
        <v>649</v>
      </c>
      <c r="F370" s="110">
        <v>600</v>
      </c>
      <c r="G370" s="265">
        <v>13378055.88</v>
      </c>
    </row>
    <row r="371" spans="1:7" s="16" customFormat="1" ht="33" customHeight="1">
      <c r="A371" s="212" t="s">
        <v>168</v>
      </c>
      <c r="B371" s="98" t="s">
        <v>281</v>
      </c>
      <c r="C371" s="102" t="s">
        <v>50</v>
      </c>
      <c r="D371" s="102" t="s">
        <v>44</v>
      </c>
      <c r="E371" s="103" t="s">
        <v>245</v>
      </c>
      <c r="F371" s="118"/>
      <c r="G371" s="261">
        <f>G372</f>
        <v>37865516.91</v>
      </c>
    </row>
    <row r="372" spans="1:7" s="16" customFormat="1" ht="33" customHeight="1">
      <c r="A372" s="213" t="s">
        <v>55</v>
      </c>
      <c r="B372" s="107" t="s">
        <v>281</v>
      </c>
      <c r="C372" s="99" t="s">
        <v>50</v>
      </c>
      <c r="D372" s="99" t="s">
        <v>44</v>
      </c>
      <c r="E372" s="100" t="s">
        <v>245</v>
      </c>
      <c r="F372" s="110">
        <v>600</v>
      </c>
      <c r="G372" s="265">
        <v>37865516.91</v>
      </c>
    </row>
    <row r="373" spans="1:7" s="16" customFormat="1" ht="24" customHeight="1">
      <c r="A373" s="212" t="s">
        <v>533</v>
      </c>
      <c r="B373" s="98" t="s">
        <v>281</v>
      </c>
      <c r="C373" s="234" t="s">
        <v>50</v>
      </c>
      <c r="D373" s="234" t="s">
        <v>44</v>
      </c>
      <c r="E373" s="103" t="s">
        <v>532</v>
      </c>
      <c r="F373" s="118"/>
      <c r="G373" s="261">
        <f>G374</f>
        <v>121420</v>
      </c>
    </row>
    <row r="374" spans="1:7" s="16" customFormat="1" ht="33" customHeight="1">
      <c r="A374" s="213" t="s">
        <v>55</v>
      </c>
      <c r="B374" s="107" t="s">
        <v>281</v>
      </c>
      <c r="C374" s="99" t="s">
        <v>50</v>
      </c>
      <c r="D374" s="99" t="s">
        <v>44</v>
      </c>
      <c r="E374" s="100" t="s">
        <v>532</v>
      </c>
      <c r="F374" s="110">
        <v>600</v>
      </c>
      <c r="G374" s="265">
        <v>121420</v>
      </c>
    </row>
    <row r="375" spans="1:7" s="16" customFormat="1" ht="33" customHeight="1">
      <c r="A375" s="215" t="s">
        <v>248</v>
      </c>
      <c r="B375" s="98" t="s">
        <v>281</v>
      </c>
      <c r="C375" s="102" t="s">
        <v>50</v>
      </c>
      <c r="D375" s="102" t="s">
        <v>44</v>
      </c>
      <c r="E375" s="106" t="s">
        <v>426</v>
      </c>
      <c r="F375" s="110"/>
      <c r="G375" s="261">
        <f>G376+G378+G380+G382</f>
        <v>6183342.41</v>
      </c>
    </row>
    <row r="376" spans="1:7" s="16" customFormat="1" ht="63.75" customHeight="1">
      <c r="A376" s="116" t="s">
        <v>526</v>
      </c>
      <c r="B376" s="98" t="s">
        <v>281</v>
      </c>
      <c r="C376" s="233" t="s">
        <v>50</v>
      </c>
      <c r="D376" s="233" t="s">
        <v>44</v>
      </c>
      <c r="E376" s="106" t="s">
        <v>527</v>
      </c>
      <c r="F376" s="113"/>
      <c r="G376" s="261">
        <f>G377</f>
        <v>204302.61</v>
      </c>
    </row>
    <row r="377" spans="1:7" s="16" customFormat="1" ht="33" customHeight="1">
      <c r="A377" s="109" t="s">
        <v>55</v>
      </c>
      <c r="B377" s="107" t="s">
        <v>281</v>
      </c>
      <c r="C377" s="99" t="s">
        <v>50</v>
      </c>
      <c r="D377" s="99" t="s">
        <v>44</v>
      </c>
      <c r="E377" s="108" t="s">
        <v>527</v>
      </c>
      <c r="F377" s="110">
        <v>600</v>
      </c>
      <c r="G377" s="265">
        <v>204302.61</v>
      </c>
    </row>
    <row r="378" spans="1:7" s="16" customFormat="1" ht="66.75" customHeight="1">
      <c r="A378" s="215" t="s">
        <v>449</v>
      </c>
      <c r="B378" s="98" t="s">
        <v>281</v>
      </c>
      <c r="C378" s="102" t="s">
        <v>50</v>
      </c>
      <c r="D378" s="102" t="s">
        <v>44</v>
      </c>
      <c r="E378" s="106" t="s">
        <v>12</v>
      </c>
      <c r="F378" s="110"/>
      <c r="G378" s="261">
        <f>G379</f>
        <v>2162134.25</v>
      </c>
    </row>
    <row r="379" spans="1:7" s="16" customFormat="1" ht="35.25" customHeight="1">
      <c r="A379" s="213" t="s">
        <v>55</v>
      </c>
      <c r="B379" s="107" t="s">
        <v>281</v>
      </c>
      <c r="C379" s="99" t="s">
        <v>50</v>
      </c>
      <c r="D379" s="99" t="s">
        <v>44</v>
      </c>
      <c r="E379" s="108" t="s">
        <v>12</v>
      </c>
      <c r="F379" s="110">
        <v>600</v>
      </c>
      <c r="G379" s="265">
        <v>2162134.25</v>
      </c>
    </row>
    <row r="380" spans="1:7" s="16" customFormat="1" ht="35.25" customHeight="1">
      <c r="A380" s="312" t="s">
        <v>671</v>
      </c>
      <c r="B380" s="301" t="s">
        <v>281</v>
      </c>
      <c r="C380" s="297" t="s">
        <v>50</v>
      </c>
      <c r="D380" s="297" t="s">
        <v>44</v>
      </c>
      <c r="E380" s="273" t="s">
        <v>672</v>
      </c>
      <c r="F380" s="326"/>
      <c r="G380" s="261">
        <f>G381</f>
        <v>3005172.48</v>
      </c>
    </row>
    <row r="381" spans="1:7" s="16" customFormat="1" ht="35.25" customHeight="1">
      <c r="A381" s="270" t="s">
        <v>55</v>
      </c>
      <c r="B381" s="308" t="s">
        <v>281</v>
      </c>
      <c r="C381" s="313" t="s">
        <v>50</v>
      </c>
      <c r="D381" s="313" t="s">
        <v>44</v>
      </c>
      <c r="E381" s="272" t="s">
        <v>672</v>
      </c>
      <c r="F381" s="326">
        <v>600</v>
      </c>
      <c r="G381" s="265">
        <v>3005172.48</v>
      </c>
    </row>
    <row r="382" spans="1:7" s="16" customFormat="1" ht="35.25" customHeight="1">
      <c r="A382" s="312" t="s">
        <v>673</v>
      </c>
      <c r="B382" s="301" t="s">
        <v>281</v>
      </c>
      <c r="C382" s="297" t="s">
        <v>50</v>
      </c>
      <c r="D382" s="297" t="s">
        <v>44</v>
      </c>
      <c r="E382" s="273" t="s">
        <v>674</v>
      </c>
      <c r="F382" s="324"/>
      <c r="G382" s="261">
        <f>G383</f>
        <v>811733.07</v>
      </c>
    </row>
    <row r="383" spans="1:7" s="16" customFormat="1" ht="35.25" customHeight="1">
      <c r="A383" s="270" t="s">
        <v>55</v>
      </c>
      <c r="B383" s="308" t="s">
        <v>281</v>
      </c>
      <c r="C383" s="313" t="s">
        <v>50</v>
      </c>
      <c r="D383" s="313" t="s">
        <v>44</v>
      </c>
      <c r="E383" s="272" t="s">
        <v>674</v>
      </c>
      <c r="F383" s="326">
        <v>600</v>
      </c>
      <c r="G383" s="265">
        <v>811733.07</v>
      </c>
    </row>
    <row r="384" spans="1:7" s="16" customFormat="1" ht="34.5" customHeight="1">
      <c r="A384" s="215" t="s">
        <v>249</v>
      </c>
      <c r="B384" s="98" t="s">
        <v>281</v>
      </c>
      <c r="C384" s="102" t="s">
        <v>50</v>
      </c>
      <c r="D384" s="102" t="s">
        <v>44</v>
      </c>
      <c r="E384" s="106" t="s">
        <v>427</v>
      </c>
      <c r="F384" s="113"/>
      <c r="G384" s="261">
        <f>G385+G387</f>
        <v>2619868.96</v>
      </c>
    </row>
    <row r="385" spans="1:7" s="16" customFormat="1" ht="34.5" customHeight="1">
      <c r="A385" s="116" t="s">
        <v>528</v>
      </c>
      <c r="B385" s="98" t="s">
        <v>281</v>
      </c>
      <c r="C385" s="233" t="s">
        <v>50</v>
      </c>
      <c r="D385" s="233" t="s">
        <v>44</v>
      </c>
      <c r="E385" s="106" t="s">
        <v>529</v>
      </c>
      <c r="F385" s="113"/>
      <c r="G385" s="261">
        <f>G386</f>
        <v>219657.96</v>
      </c>
    </row>
    <row r="386" spans="1:7" s="16" customFormat="1" ht="34.5" customHeight="1">
      <c r="A386" s="109" t="s">
        <v>55</v>
      </c>
      <c r="B386" s="107" t="s">
        <v>281</v>
      </c>
      <c r="C386" s="99" t="s">
        <v>50</v>
      </c>
      <c r="D386" s="99" t="s">
        <v>44</v>
      </c>
      <c r="E386" s="108" t="s">
        <v>529</v>
      </c>
      <c r="F386" s="117">
        <v>600</v>
      </c>
      <c r="G386" s="265">
        <v>219657.96</v>
      </c>
    </row>
    <row r="387" spans="1:7" s="16" customFormat="1" ht="36" customHeight="1">
      <c r="A387" s="215" t="s">
        <v>549</v>
      </c>
      <c r="B387" s="98" t="s">
        <v>281</v>
      </c>
      <c r="C387" s="102" t="s">
        <v>50</v>
      </c>
      <c r="D387" s="102" t="s">
        <v>44</v>
      </c>
      <c r="E387" s="106" t="s">
        <v>250</v>
      </c>
      <c r="F387" s="118"/>
      <c r="G387" s="261">
        <f>G388</f>
        <v>2400211</v>
      </c>
    </row>
    <row r="388" spans="1:7" s="16" customFormat="1" ht="33" customHeight="1">
      <c r="A388" s="213" t="s">
        <v>55</v>
      </c>
      <c r="B388" s="107" t="s">
        <v>281</v>
      </c>
      <c r="C388" s="99" t="s">
        <v>50</v>
      </c>
      <c r="D388" s="99" t="s">
        <v>44</v>
      </c>
      <c r="E388" s="108" t="s">
        <v>250</v>
      </c>
      <c r="F388" s="117">
        <v>600</v>
      </c>
      <c r="G388" s="265">
        <v>2400211</v>
      </c>
    </row>
    <row r="389" spans="1:7" s="16" customFormat="1" ht="33" customHeight="1">
      <c r="A389" s="212" t="s">
        <v>499</v>
      </c>
      <c r="B389" s="98" t="s">
        <v>281</v>
      </c>
      <c r="C389" s="232" t="s">
        <v>50</v>
      </c>
      <c r="D389" s="232" t="s">
        <v>44</v>
      </c>
      <c r="E389" s="106" t="s">
        <v>497</v>
      </c>
      <c r="F389" s="113"/>
      <c r="G389" s="261">
        <f>G390+G392</f>
        <v>1209873.5899999999</v>
      </c>
    </row>
    <row r="390" spans="1:7" s="16" customFormat="1" ht="52.5" customHeight="1">
      <c r="A390" s="212" t="s">
        <v>531</v>
      </c>
      <c r="B390" s="98" t="s">
        <v>281</v>
      </c>
      <c r="C390" s="233" t="s">
        <v>50</v>
      </c>
      <c r="D390" s="233" t="s">
        <v>44</v>
      </c>
      <c r="E390" s="106" t="s">
        <v>530</v>
      </c>
      <c r="F390" s="113"/>
      <c r="G390" s="261">
        <f>G391</f>
        <v>444942.63</v>
      </c>
    </row>
    <row r="391" spans="1:7" s="16" customFormat="1" ht="33" customHeight="1">
      <c r="A391" s="213" t="s">
        <v>55</v>
      </c>
      <c r="B391" s="107" t="s">
        <v>281</v>
      </c>
      <c r="C391" s="99" t="s">
        <v>50</v>
      </c>
      <c r="D391" s="99" t="s">
        <v>44</v>
      </c>
      <c r="E391" s="108" t="s">
        <v>530</v>
      </c>
      <c r="F391" s="117">
        <v>600</v>
      </c>
      <c r="G391" s="265">
        <v>444942.63</v>
      </c>
    </row>
    <row r="392" spans="1:7" s="16" customFormat="1" ht="54" customHeight="1">
      <c r="A392" s="212" t="s">
        <v>500</v>
      </c>
      <c r="B392" s="98" t="s">
        <v>281</v>
      </c>
      <c r="C392" s="232" t="s">
        <v>50</v>
      </c>
      <c r="D392" s="232" t="s">
        <v>44</v>
      </c>
      <c r="E392" s="106" t="s">
        <v>498</v>
      </c>
      <c r="F392" s="118"/>
      <c r="G392" s="261">
        <f>G393</f>
        <v>764930.96</v>
      </c>
    </row>
    <row r="393" spans="1:7" s="16" customFormat="1" ht="33" customHeight="1">
      <c r="A393" s="213" t="s">
        <v>55</v>
      </c>
      <c r="B393" s="107" t="s">
        <v>281</v>
      </c>
      <c r="C393" s="99" t="s">
        <v>50</v>
      </c>
      <c r="D393" s="99" t="s">
        <v>44</v>
      </c>
      <c r="E393" s="108" t="s">
        <v>498</v>
      </c>
      <c r="F393" s="117">
        <v>600</v>
      </c>
      <c r="G393" s="265">
        <v>764930.96</v>
      </c>
    </row>
    <row r="394" spans="1:7" s="16" customFormat="1" ht="21" customHeight="1">
      <c r="A394" s="345" t="s">
        <v>760</v>
      </c>
      <c r="B394" s="301" t="s">
        <v>281</v>
      </c>
      <c r="C394" s="297" t="s">
        <v>50</v>
      </c>
      <c r="D394" s="297" t="s">
        <v>44</v>
      </c>
      <c r="E394" s="273" t="s">
        <v>761</v>
      </c>
      <c r="F394" s="309"/>
      <c r="G394" s="261">
        <f>G395</f>
        <v>1353031</v>
      </c>
    </row>
    <row r="395" spans="1:7" s="16" customFormat="1" ht="65.25" customHeight="1">
      <c r="A395" s="345" t="s">
        <v>762</v>
      </c>
      <c r="B395" s="301" t="s">
        <v>281</v>
      </c>
      <c r="C395" s="297" t="s">
        <v>50</v>
      </c>
      <c r="D395" s="297" t="s">
        <v>44</v>
      </c>
      <c r="E395" s="273" t="s">
        <v>763</v>
      </c>
      <c r="F395" s="309"/>
      <c r="G395" s="261">
        <f>G396</f>
        <v>1353031</v>
      </c>
    </row>
    <row r="396" spans="1:7" s="16" customFormat="1" ht="33" customHeight="1">
      <c r="A396" s="270" t="s">
        <v>55</v>
      </c>
      <c r="B396" s="308" t="s">
        <v>281</v>
      </c>
      <c r="C396" s="313" t="s">
        <v>50</v>
      </c>
      <c r="D396" s="313" t="s">
        <v>44</v>
      </c>
      <c r="E396" s="272" t="s">
        <v>763</v>
      </c>
      <c r="F396" s="309">
        <v>600</v>
      </c>
      <c r="G396" s="265">
        <v>1353031</v>
      </c>
    </row>
    <row r="397" spans="1:7" s="16" customFormat="1" ht="20.25" customHeight="1">
      <c r="A397" s="212" t="s">
        <v>543</v>
      </c>
      <c r="B397" s="98" t="s">
        <v>281</v>
      </c>
      <c r="C397" s="251" t="s">
        <v>50</v>
      </c>
      <c r="D397" s="251" t="s">
        <v>44</v>
      </c>
      <c r="E397" s="106" t="s">
        <v>542</v>
      </c>
      <c r="F397" s="117"/>
      <c r="G397" s="261">
        <f>G398+G400</f>
        <v>2610114.98</v>
      </c>
    </row>
    <row r="398" spans="1:7" s="16" customFormat="1" ht="36" customHeight="1">
      <c r="A398" s="212" t="s">
        <v>585</v>
      </c>
      <c r="B398" s="98" t="s">
        <v>281</v>
      </c>
      <c r="C398" s="251" t="s">
        <v>50</v>
      </c>
      <c r="D398" s="251" t="s">
        <v>44</v>
      </c>
      <c r="E398" s="106" t="s">
        <v>541</v>
      </c>
      <c r="F398" s="118"/>
      <c r="G398" s="261">
        <f>G399</f>
        <v>1869794.98</v>
      </c>
    </row>
    <row r="399" spans="1:7" s="16" customFormat="1" ht="33" customHeight="1">
      <c r="A399" s="213" t="s">
        <v>55</v>
      </c>
      <c r="B399" s="107" t="s">
        <v>281</v>
      </c>
      <c r="C399" s="99" t="s">
        <v>50</v>
      </c>
      <c r="D399" s="99" t="s">
        <v>44</v>
      </c>
      <c r="E399" s="108" t="s">
        <v>541</v>
      </c>
      <c r="F399" s="117">
        <v>600</v>
      </c>
      <c r="G399" s="265">
        <v>1869794.98</v>
      </c>
    </row>
    <row r="400" spans="1:7" s="16" customFormat="1" ht="33" customHeight="1">
      <c r="A400" s="312" t="s">
        <v>764</v>
      </c>
      <c r="B400" s="301" t="s">
        <v>281</v>
      </c>
      <c r="C400" s="297" t="s">
        <v>50</v>
      </c>
      <c r="D400" s="297" t="s">
        <v>44</v>
      </c>
      <c r="E400" s="273" t="s">
        <v>765</v>
      </c>
      <c r="F400" s="305"/>
      <c r="G400" s="261">
        <f>G401</f>
        <v>740320</v>
      </c>
    </row>
    <row r="401" spans="1:7" s="16" customFormat="1" ht="33" customHeight="1">
      <c r="A401" s="270" t="s">
        <v>766</v>
      </c>
      <c r="B401" s="308" t="s">
        <v>281</v>
      </c>
      <c r="C401" s="313" t="s">
        <v>50</v>
      </c>
      <c r="D401" s="313" t="s">
        <v>44</v>
      </c>
      <c r="E401" s="272" t="s">
        <v>765</v>
      </c>
      <c r="F401" s="309">
        <v>600</v>
      </c>
      <c r="G401" s="265">
        <v>740320</v>
      </c>
    </row>
    <row r="402" spans="1:7" s="16" customFormat="1" ht="33" customHeight="1">
      <c r="A402" s="312" t="s">
        <v>38</v>
      </c>
      <c r="B402" s="301" t="s">
        <v>281</v>
      </c>
      <c r="C402" s="297" t="s">
        <v>50</v>
      </c>
      <c r="D402" s="297" t="s">
        <v>44</v>
      </c>
      <c r="E402" s="273" t="s">
        <v>360</v>
      </c>
      <c r="F402" s="305"/>
      <c r="G402" s="261">
        <f>G403</f>
        <v>99362.96</v>
      </c>
    </row>
    <row r="403" spans="1:7" s="16" customFormat="1" ht="33" customHeight="1">
      <c r="A403" s="270" t="s">
        <v>347</v>
      </c>
      <c r="B403" s="308" t="s">
        <v>281</v>
      </c>
      <c r="C403" s="313" t="s">
        <v>50</v>
      </c>
      <c r="D403" s="313" t="s">
        <v>44</v>
      </c>
      <c r="E403" s="272" t="s">
        <v>361</v>
      </c>
      <c r="F403" s="309"/>
      <c r="G403" s="265">
        <f>G404</f>
        <v>99362.96</v>
      </c>
    </row>
    <row r="404" spans="1:7" s="16" customFormat="1" ht="33" customHeight="1">
      <c r="A404" s="270" t="s">
        <v>764</v>
      </c>
      <c r="B404" s="308" t="s">
        <v>281</v>
      </c>
      <c r="C404" s="313" t="s">
        <v>50</v>
      </c>
      <c r="D404" s="313" t="s">
        <v>44</v>
      </c>
      <c r="E404" s="272" t="s">
        <v>197</v>
      </c>
      <c r="F404" s="309"/>
      <c r="G404" s="265">
        <f>G405</f>
        <v>99362.96</v>
      </c>
    </row>
    <row r="405" spans="1:7" s="16" customFormat="1" ht="33" customHeight="1">
      <c r="A405" s="270" t="s">
        <v>766</v>
      </c>
      <c r="B405" s="308" t="s">
        <v>281</v>
      </c>
      <c r="C405" s="313" t="s">
        <v>50</v>
      </c>
      <c r="D405" s="313" t="s">
        <v>44</v>
      </c>
      <c r="E405" s="272" t="s">
        <v>197</v>
      </c>
      <c r="F405" s="309">
        <v>600</v>
      </c>
      <c r="G405" s="265">
        <v>99362.96</v>
      </c>
    </row>
    <row r="406" spans="1:7" s="16" customFormat="1" ht="18" customHeight="1">
      <c r="A406" s="212" t="s">
        <v>287</v>
      </c>
      <c r="B406" s="98" t="s">
        <v>281</v>
      </c>
      <c r="C406" s="102" t="s">
        <v>50</v>
      </c>
      <c r="D406" s="129" t="s">
        <v>45</v>
      </c>
      <c r="E406" s="108"/>
      <c r="F406" s="117"/>
      <c r="G406" s="261">
        <f>G407</f>
        <v>5687811.91</v>
      </c>
    </row>
    <row r="407" spans="1:7" s="16" customFormat="1" ht="36" customHeight="1">
      <c r="A407" s="106" t="s">
        <v>801</v>
      </c>
      <c r="B407" s="98" t="s">
        <v>281</v>
      </c>
      <c r="C407" s="102" t="s">
        <v>50</v>
      </c>
      <c r="D407" s="129" t="s">
        <v>45</v>
      </c>
      <c r="E407" s="111" t="s">
        <v>378</v>
      </c>
      <c r="F407" s="117"/>
      <c r="G407" s="261">
        <f>G408</f>
        <v>5687811.91</v>
      </c>
    </row>
    <row r="408" spans="1:7" s="15" customFormat="1" ht="66" customHeight="1">
      <c r="A408" s="106" t="s">
        <v>803</v>
      </c>
      <c r="B408" s="98" t="s">
        <v>281</v>
      </c>
      <c r="C408" s="102" t="s">
        <v>50</v>
      </c>
      <c r="D408" s="129" t="s">
        <v>45</v>
      </c>
      <c r="E408" s="111" t="s">
        <v>393</v>
      </c>
      <c r="F408" s="113"/>
      <c r="G408" s="261">
        <f>G409+G413</f>
        <v>5687811.91</v>
      </c>
    </row>
    <row r="409" spans="1:7" s="15" customFormat="1" ht="37.5" customHeight="1">
      <c r="A409" s="106" t="s">
        <v>251</v>
      </c>
      <c r="B409" s="98" t="s">
        <v>281</v>
      </c>
      <c r="C409" s="102" t="s">
        <v>50</v>
      </c>
      <c r="D409" s="129" t="s">
        <v>45</v>
      </c>
      <c r="E409" s="106" t="s">
        <v>428</v>
      </c>
      <c r="F409" s="118"/>
      <c r="G409" s="261">
        <f>G410</f>
        <v>4658719.91</v>
      </c>
    </row>
    <row r="410" spans="1:7" s="15" customFormat="1" ht="30.75">
      <c r="A410" s="213" t="s">
        <v>168</v>
      </c>
      <c r="B410" s="107" t="s">
        <v>281</v>
      </c>
      <c r="C410" s="99" t="s">
        <v>50</v>
      </c>
      <c r="D410" s="130" t="s">
        <v>45</v>
      </c>
      <c r="E410" s="100" t="s">
        <v>252</v>
      </c>
      <c r="F410" s="118"/>
      <c r="G410" s="265">
        <f>G411+G412</f>
        <v>4658719.91</v>
      </c>
    </row>
    <row r="411" spans="1:7" s="16" customFormat="1" ht="65.25" customHeight="1">
      <c r="A411" s="213" t="s">
        <v>54</v>
      </c>
      <c r="B411" s="107" t="s">
        <v>281</v>
      </c>
      <c r="C411" s="99" t="s">
        <v>50</v>
      </c>
      <c r="D411" s="130" t="s">
        <v>45</v>
      </c>
      <c r="E411" s="100" t="s">
        <v>252</v>
      </c>
      <c r="F411" s="110">
        <v>100</v>
      </c>
      <c r="G411" s="265">
        <v>4571718.11</v>
      </c>
    </row>
    <row r="412" spans="1:7" s="30" customFormat="1" ht="33.75" customHeight="1">
      <c r="A412" s="213" t="s">
        <v>161</v>
      </c>
      <c r="B412" s="107" t="s">
        <v>281</v>
      </c>
      <c r="C412" s="99" t="s">
        <v>50</v>
      </c>
      <c r="D412" s="130" t="s">
        <v>45</v>
      </c>
      <c r="E412" s="100" t="s">
        <v>252</v>
      </c>
      <c r="F412" s="110">
        <v>200</v>
      </c>
      <c r="G412" s="265">
        <v>87001.8</v>
      </c>
    </row>
    <row r="413" spans="1:7" s="30" customFormat="1" ht="33.75" customHeight="1">
      <c r="A413" s="312" t="s">
        <v>767</v>
      </c>
      <c r="B413" s="301" t="s">
        <v>281</v>
      </c>
      <c r="C413" s="297" t="s">
        <v>50</v>
      </c>
      <c r="D413" s="302" t="s">
        <v>45</v>
      </c>
      <c r="E413" s="323" t="s">
        <v>768</v>
      </c>
      <c r="F413" s="324"/>
      <c r="G413" s="261">
        <f>G414</f>
        <v>1029092</v>
      </c>
    </row>
    <row r="414" spans="1:7" s="30" customFormat="1" ht="48" customHeight="1">
      <c r="A414" s="312" t="s">
        <v>769</v>
      </c>
      <c r="B414" s="301" t="s">
        <v>281</v>
      </c>
      <c r="C414" s="297" t="s">
        <v>50</v>
      </c>
      <c r="D414" s="302" t="s">
        <v>45</v>
      </c>
      <c r="E414" s="323" t="s">
        <v>770</v>
      </c>
      <c r="F414" s="324"/>
      <c r="G414" s="261">
        <f>G415</f>
        <v>1029092</v>
      </c>
    </row>
    <row r="415" spans="1:7" s="30" customFormat="1" ht="33.75" customHeight="1">
      <c r="A415" s="270" t="s">
        <v>55</v>
      </c>
      <c r="B415" s="308" t="s">
        <v>281</v>
      </c>
      <c r="C415" s="313" t="s">
        <v>50</v>
      </c>
      <c r="D415" s="274" t="s">
        <v>45</v>
      </c>
      <c r="E415" s="325" t="s">
        <v>770</v>
      </c>
      <c r="F415" s="309">
        <v>600</v>
      </c>
      <c r="G415" s="265">
        <v>1029092</v>
      </c>
    </row>
    <row r="416" spans="1:7" s="29" customFormat="1" ht="15">
      <c r="A416" s="212" t="s">
        <v>294</v>
      </c>
      <c r="B416" s="98" t="s">
        <v>281</v>
      </c>
      <c r="C416" s="102" t="s">
        <v>50</v>
      </c>
      <c r="D416" s="102" t="s">
        <v>50</v>
      </c>
      <c r="E416" s="111"/>
      <c r="F416" s="110"/>
      <c r="G416" s="261">
        <f>G417</f>
        <v>2475598.94</v>
      </c>
    </row>
    <row r="417" spans="1:7" s="29" customFormat="1" ht="62.25">
      <c r="A417" s="106" t="s">
        <v>804</v>
      </c>
      <c r="B417" s="98" t="s">
        <v>281</v>
      </c>
      <c r="C417" s="102" t="s">
        <v>50</v>
      </c>
      <c r="D417" s="102" t="s">
        <v>50</v>
      </c>
      <c r="E417" s="111" t="s">
        <v>379</v>
      </c>
      <c r="F417" s="110"/>
      <c r="G417" s="261">
        <f>G418</f>
        <v>2475598.94</v>
      </c>
    </row>
    <row r="418" spans="1:7" s="14" customFormat="1" ht="82.5" customHeight="1">
      <c r="A418" s="106" t="s">
        <v>806</v>
      </c>
      <c r="B418" s="98" t="s">
        <v>281</v>
      </c>
      <c r="C418" s="102" t="s">
        <v>50</v>
      </c>
      <c r="D418" s="102" t="s">
        <v>50</v>
      </c>
      <c r="E418" s="111" t="s">
        <v>391</v>
      </c>
      <c r="F418" s="113"/>
      <c r="G418" s="261">
        <f>G419</f>
        <v>2475598.94</v>
      </c>
    </row>
    <row r="419" spans="1:7" s="14" customFormat="1" ht="34.5" customHeight="1">
      <c r="A419" s="212" t="s">
        <v>325</v>
      </c>
      <c r="B419" s="98" t="s">
        <v>281</v>
      </c>
      <c r="C419" s="102" t="s">
        <v>50</v>
      </c>
      <c r="D419" s="102" t="s">
        <v>50</v>
      </c>
      <c r="E419" s="106" t="s">
        <v>431</v>
      </c>
      <c r="F419" s="113"/>
      <c r="G419" s="261">
        <f>G420+G422+G424</f>
        <v>2475598.94</v>
      </c>
    </row>
    <row r="420" spans="1:7" s="14" customFormat="1" ht="34.5" customHeight="1">
      <c r="A420" s="212" t="s">
        <v>168</v>
      </c>
      <c r="B420" s="98" t="s">
        <v>281</v>
      </c>
      <c r="C420" s="102" t="s">
        <v>50</v>
      </c>
      <c r="D420" s="102" t="s">
        <v>50</v>
      </c>
      <c r="E420" s="106" t="s">
        <v>219</v>
      </c>
      <c r="F420" s="113"/>
      <c r="G420" s="261">
        <f>G421</f>
        <v>1870520</v>
      </c>
    </row>
    <row r="421" spans="1:7" s="14" customFormat="1" ht="34.5" customHeight="1">
      <c r="A421" s="213" t="s">
        <v>55</v>
      </c>
      <c r="B421" s="107" t="s">
        <v>281</v>
      </c>
      <c r="C421" s="99" t="s">
        <v>50</v>
      </c>
      <c r="D421" s="99" t="s">
        <v>50</v>
      </c>
      <c r="E421" s="108" t="s">
        <v>219</v>
      </c>
      <c r="F421" s="110">
        <v>600</v>
      </c>
      <c r="G421" s="265">
        <v>1870520</v>
      </c>
    </row>
    <row r="422" spans="1:7" s="14" customFormat="1" ht="18" customHeight="1">
      <c r="A422" s="139" t="s">
        <v>524</v>
      </c>
      <c r="B422" s="98" t="s">
        <v>281</v>
      </c>
      <c r="C422" s="233" t="s">
        <v>50</v>
      </c>
      <c r="D422" s="141" t="s">
        <v>50</v>
      </c>
      <c r="E422" s="106" t="s">
        <v>525</v>
      </c>
      <c r="F422" s="113"/>
      <c r="G422" s="261">
        <f>G423</f>
        <v>235980.79</v>
      </c>
    </row>
    <row r="423" spans="1:7" s="14" customFormat="1" ht="34.5" customHeight="1">
      <c r="A423" s="213" t="s">
        <v>55</v>
      </c>
      <c r="B423" s="107" t="s">
        <v>281</v>
      </c>
      <c r="C423" s="99" t="s">
        <v>50</v>
      </c>
      <c r="D423" s="140" t="s">
        <v>50</v>
      </c>
      <c r="E423" s="108" t="s">
        <v>525</v>
      </c>
      <c r="F423" s="140" t="s">
        <v>327</v>
      </c>
      <c r="G423" s="265">
        <v>235980.79</v>
      </c>
    </row>
    <row r="424" spans="1:7" s="14" customFormat="1" ht="33.75" customHeight="1">
      <c r="A424" s="212" t="s">
        <v>209</v>
      </c>
      <c r="B424" s="98" t="s">
        <v>281</v>
      </c>
      <c r="C424" s="102" t="s">
        <v>50</v>
      </c>
      <c r="D424" s="102" t="s">
        <v>50</v>
      </c>
      <c r="E424" s="106" t="s">
        <v>211</v>
      </c>
      <c r="F424" s="113"/>
      <c r="G424" s="261">
        <f>G425</f>
        <v>369098.15</v>
      </c>
    </row>
    <row r="425" spans="1:7" s="10" customFormat="1" ht="33" customHeight="1">
      <c r="A425" s="213" t="s">
        <v>55</v>
      </c>
      <c r="B425" s="107" t="s">
        <v>281</v>
      </c>
      <c r="C425" s="99" t="s">
        <v>50</v>
      </c>
      <c r="D425" s="99" t="s">
        <v>50</v>
      </c>
      <c r="E425" s="108" t="s">
        <v>211</v>
      </c>
      <c r="F425" s="110">
        <v>600</v>
      </c>
      <c r="G425" s="265">
        <v>369098.15</v>
      </c>
    </row>
    <row r="426" spans="1:7" s="29" customFormat="1" ht="18.75" customHeight="1">
      <c r="A426" s="212" t="s">
        <v>19</v>
      </c>
      <c r="B426" s="98" t="s">
        <v>281</v>
      </c>
      <c r="C426" s="102" t="s">
        <v>50</v>
      </c>
      <c r="D426" s="102" t="s">
        <v>48</v>
      </c>
      <c r="E426" s="111"/>
      <c r="F426" s="110"/>
      <c r="G426" s="261">
        <f>G427+G437</f>
        <v>5519127.12</v>
      </c>
    </row>
    <row r="427" spans="1:7" s="31" customFormat="1" ht="33" customHeight="1">
      <c r="A427" s="106" t="s">
        <v>801</v>
      </c>
      <c r="B427" s="98" t="s">
        <v>281</v>
      </c>
      <c r="C427" s="102" t="s">
        <v>50</v>
      </c>
      <c r="D427" s="102" t="s">
        <v>48</v>
      </c>
      <c r="E427" s="111" t="s">
        <v>378</v>
      </c>
      <c r="F427" s="113"/>
      <c r="G427" s="261">
        <f>G428+G434</f>
        <v>5489127.12</v>
      </c>
    </row>
    <row r="428" spans="1:7" s="31" customFormat="1" ht="66.75" customHeight="1">
      <c r="A428" s="106" t="s">
        <v>807</v>
      </c>
      <c r="B428" s="98" t="s">
        <v>281</v>
      </c>
      <c r="C428" s="102" t="s">
        <v>50</v>
      </c>
      <c r="D428" s="102" t="s">
        <v>48</v>
      </c>
      <c r="E428" s="111" t="s">
        <v>390</v>
      </c>
      <c r="F428" s="113"/>
      <c r="G428" s="261">
        <f>G429</f>
        <v>5460339.12</v>
      </c>
    </row>
    <row r="429" spans="1:7" s="31" customFormat="1" ht="66" customHeight="1">
      <c r="A429" s="215" t="s">
        <v>808</v>
      </c>
      <c r="B429" s="98" t="s">
        <v>281</v>
      </c>
      <c r="C429" s="102" t="s">
        <v>50</v>
      </c>
      <c r="D429" s="102" t="s">
        <v>48</v>
      </c>
      <c r="E429" s="106" t="s">
        <v>432</v>
      </c>
      <c r="F429" s="118"/>
      <c r="G429" s="261">
        <f>G430</f>
        <v>5460339.12</v>
      </c>
    </row>
    <row r="430" spans="1:7" s="31" customFormat="1" ht="31.5" customHeight="1">
      <c r="A430" s="213" t="s">
        <v>168</v>
      </c>
      <c r="B430" s="107" t="s">
        <v>281</v>
      </c>
      <c r="C430" s="99" t="s">
        <v>50</v>
      </c>
      <c r="D430" s="99" t="s">
        <v>48</v>
      </c>
      <c r="E430" s="108" t="s">
        <v>254</v>
      </c>
      <c r="F430" s="117"/>
      <c r="G430" s="261">
        <f>G431+G432+G433</f>
        <v>5460339.12</v>
      </c>
    </row>
    <row r="431" spans="1:7" s="31" customFormat="1" ht="49.5" customHeight="1">
      <c r="A431" s="213" t="s">
        <v>54</v>
      </c>
      <c r="B431" s="107" t="s">
        <v>281</v>
      </c>
      <c r="C431" s="99" t="s">
        <v>50</v>
      </c>
      <c r="D431" s="99" t="s">
        <v>48</v>
      </c>
      <c r="E431" s="108" t="s">
        <v>254</v>
      </c>
      <c r="F431" s="110">
        <v>100</v>
      </c>
      <c r="G431" s="265">
        <v>4960294.94</v>
      </c>
    </row>
    <row r="432" spans="1:7" s="31" customFormat="1" ht="35.25" customHeight="1">
      <c r="A432" s="213" t="s">
        <v>161</v>
      </c>
      <c r="B432" s="107" t="s">
        <v>281</v>
      </c>
      <c r="C432" s="99" t="s">
        <v>50</v>
      </c>
      <c r="D432" s="99" t="s">
        <v>48</v>
      </c>
      <c r="E432" s="108" t="s">
        <v>254</v>
      </c>
      <c r="F432" s="110">
        <v>200</v>
      </c>
      <c r="G432" s="265">
        <v>495044.18</v>
      </c>
    </row>
    <row r="433" spans="1:7" s="31" customFormat="1" ht="35.25" customHeight="1">
      <c r="A433" s="213" t="s">
        <v>269</v>
      </c>
      <c r="B433" s="107" t="s">
        <v>281</v>
      </c>
      <c r="C433" s="99" t="s">
        <v>50</v>
      </c>
      <c r="D433" s="99" t="s">
        <v>48</v>
      </c>
      <c r="E433" s="108" t="s">
        <v>254</v>
      </c>
      <c r="F433" s="110">
        <v>800</v>
      </c>
      <c r="G433" s="265">
        <v>5000</v>
      </c>
    </row>
    <row r="434" spans="1:7" s="16" customFormat="1" ht="33.75" customHeight="1">
      <c r="A434" s="215" t="s">
        <v>253</v>
      </c>
      <c r="B434" s="98" t="s">
        <v>281</v>
      </c>
      <c r="C434" s="102" t="s">
        <v>50</v>
      </c>
      <c r="D434" s="102" t="s">
        <v>48</v>
      </c>
      <c r="E434" s="106" t="s">
        <v>433</v>
      </c>
      <c r="F434" s="113"/>
      <c r="G434" s="261">
        <f>G435</f>
        <v>28788</v>
      </c>
    </row>
    <row r="435" spans="1:7" s="12" customFormat="1" ht="46.5" customHeight="1">
      <c r="A435" s="108" t="s">
        <v>221</v>
      </c>
      <c r="B435" s="107" t="s">
        <v>281</v>
      </c>
      <c r="C435" s="99" t="s">
        <v>50</v>
      </c>
      <c r="D435" s="99" t="s">
        <v>48</v>
      </c>
      <c r="E435" s="108" t="s">
        <v>255</v>
      </c>
      <c r="F435" s="117"/>
      <c r="G435" s="265">
        <f>G436</f>
        <v>28788</v>
      </c>
    </row>
    <row r="436" spans="1:7" s="10" customFormat="1" ht="66.75" customHeight="1">
      <c r="A436" s="213" t="s">
        <v>54</v>
      </c>
      <c r="B436" s="107" t="s">
        <v>281</v>
      </c>
      <c r="C436" s="99" t="s">
        <v>50</v>
      </c>
      <c r="D436" s="99" t="s">
        <v>48</v>
      </c>
      <c r="E436" s="108" t="s">
        <v>255</v>
      </c>
      <c r="F436" s="110">
        <v>100</v>
      </c>
      <c r="G436" s="265">
        <v>28788</v>
      </c>
    </row>
    <row r="437" spans="1:7" s="10" customFormat="1" ht="37.5" customHeight="1">
      <c r="A437" s="312" t="s">
        <v>38</v>
      </c>
      <c r="B437" s="301" t="s">
        <v>281</v>
      </c>
      <c r="C437" s="297" t="s">
        <v>50</v>
      </c>
      <c r="D437" s="313" t="s">
        <v>48</v>
      </c>
      <c r="E437" s="273" t="s">
        <v>360</v>
      </c>
      <c r="F437" s="326"/>
      <c r="G437" s="261">
        <f>G438</f>
        <v>30000</v>
      </c>
    </row>
    <row r="438" spans="1:7" s="10" customFormat="1" ht="37.5" customHeight="1">
      <c r="A438" s="270" t="s">
        <v>347</v>
      </c>
      <c r="B438" s="308" t="s">
        <v>281</v>
      </c>
      <c r="C438" s="313" t="s">
        <v>50</v>
      </c>
      <c r="D438" s="313" t="s">
        <v>48</v>
      </c>
      <c r="E438" s="272" t="s">
        <v>361</v>
      </c>
      <c r="F438" s="326"/>
      <c r="G438" s="265">
        <f>G439</f>
        <v>30000</v>
      </c>
    </row>
    <row r="439" spans="1:7" s="10" customFormat="1" ht="28.5" customHeight="1">
      <c r="A439" s="270" t="s">
        <v>764</v>
      </c>
      <c r="B439" s="308" t="s">
        <v>281</v>
      </c>
      <c r="C439" s="313" t="s">
        <v>50</v>
      </c>
      <c r="D439" s="313" t="s">
        <v>48</v>
      </c>
      <c r="E439" s="272" t="s">
        <v>197</v>
      </c>
      <c r="F439" s="326"/>
      <c r="G439" s="265">
        <f>G440</f>
        <v>30000</v>
      </c>
    </row>
    <row r="440" spans="1:7" s="10" customFormat="1" ht="28.5" customHeight="1">
      <c r="A440" s="270" t="s">
        <v>269</v>
      </c>
      <c r="B440" s="308" t="s">
        <v>281</v>
      </c>
      <c r="C440" s="313" t="s">
        <v>50</v>
      </c>
      <c r="D440" s="313" t="s">
        <v>48</v>
      </c>
      <c r="E440" s="272" t="s">
        <v>197</v>
      </c>
      <c r="F440" s="326">
        <v>800</v>
      </c>
      <c r="G440" s="265">
        <v>30000</v>
      </c>
    </row>
    <row r="441" spans="1:7" s="6" customFormat="1" ht="15">
      <c r="A441" s="212" t="s">
        <v>173</v>
      </c>
      <c r="B441" s="98" t="s">
        <v>281</v>
      </c>
      <c r="C441" s="102" t="s">
        <v>52</v>
      </c>
      <c r="D441" s="102"/>
      <c r="E441" s="111"/>
      <c r="F441" s="110"/>
      <c r="G441" s="261">
        <f>G442+G448</f>
        <v>9850202.35</v>
      </c>
    </row>
    <row r="442" spans="1:7" s="11" customFormat="1" ht="16.5">
      <c r="A442" s="212" t="s">
        <v>291</v>
      </c>
      <c r="B442" s="98" t="s">
        <v>281</v>
      </c>
      <c r="C442" s="102" t="s">
        <v>52</v>
      </c>
      <c r="D442" s="102" t="s">
        <v>45</v>
      </c>
      <c r="E442" s="111"/>
      <c r="F442" s="110"/>
      <c r="G442" s="261">
        <f>G443</f>
        <v>9510206</v>
      </c>
    </row>
    <row r="443" spans="1:7" s="25" customFormat="1" ht="35.25" customHeight="1">
      <c r="A443" s="106" t="s">
        <v>801</v>
      </c>
      <c r="B443" s="98" t="s">
        <v>281</v>
      </c>
      <c r="C443" s="102" t="s">
        <v>52</v>
      </c>
      <c r="D443" s="102" t="s">
        <v>45</v>
      </c>
      <c r="E443" s="111" t="s">
        <v>378</v>
      </c>
      <c r="F443" s="113"/>
      <c r="G443" s="261">
        <f>G444</f>
        <v>9510206</v>
      </c>
    </row>
    <row r="444" spans="1:7" s="5" customFormat="1" ht="51" customHeight="1">
      <c r="A444" s="106" t="s">
        <v>802</v>
      </c>
      <c r="B444" s="98" t="s">
        <v>281</v>
      </c>
      <c r="C444" s="102" t="s">
        <v>52</v>
      </c>
      <c r="D444" s="102" t="s">
        <v>45</v>
      </c>
      <c r="E444" s="111" t="s">
        <v>386</v>
      </c>
      <c r="F444" s="113"/>
      <c r="G444" s="261">
        <f>G446</f>
        <v>9510206</v>
      </c>
    </row>
    <row r="445" spans="1:7" s="5" customFormat="1" ht="49.5" customHeight="1">
      <c r="A445" s="215" t="s">
        <v>246</v>
      </c>
      <c r="B445" s="98" t="s">
        <v>281</v>
      </c>
      <c r="C445" s="102" t="s">
        <v>52</v>
      </c>
      <c r="D445" s="102" t="s">
        <v>45</v>
      </c>
      <c r="E445" s="106" t="s">
        <v>440</v>
      </c>
      <c r="F445" s="110"/>
      <c r="G445" s="261">
        <f>G446</f>
        <v>9510206</v>
      </c>
    </row>
    <row r="446" spans="1:7" s="5" customFormat="1" ht="81" customHeight="1">
      <c r="A446" s="215" t="s">
        <v>27</v>
      </c>
      <c r="B446" s="98" t="s">
        <v>281</v>
      </c>
      <c r="C446" s="102" t="s">
        <v>52</v>
      </c>
      <c r="D446" s="102" t="s">
        <v>45</v>
      </c>
      <c r="E446" s="106" t="s">
        <v>247</v>
      </c>
      <c r="F446" s="118"/>
      <c r="G446" s="261">
        <f>G447</f>
        <v>9510206</v>
      </c>
    </row>
    <row r="447" spans="1:7" s="18" customFormat="1" ht="16.5" customHeight="1">
      <c r="A447" s="213" t="s">
        <v>290</v>
      </c>
      <c r="B447" s="107" t="s">
        <v>281</v>
      </c>
      <c r="C447" s="99" t="s">
        <v>52</v>
      </c>
      <c r="D447" s="99" t="s">
        <v>45</v>
      </c>
      <c r="E447" s="108" t="s">
        <v>247</v>
      </c>
      <c r="F447" s="110">
        <v>300</v>
      </c>
      <c r="G447" s="265">
        <v>9510206</v>
      </c>
    </row>
    <row r="448" spans="1:7" s="18" customFormat="1" ht="16.5" customHeight="1">
      <c r="A448" s="212" t="s">
        <v>174</v>
      </c>
      <c r="B448" s="98" t="s">
        <v>281</v>
      </c>
      <c r="C448" s="102" t="s">
        <v>52</v>
      </c>
      <c r="D448" s="102" t="s">
        <v>46</v>
      </c>
      <c r="E448" s="111"/>
      <c r="F448" s="113"/>
      <c r="G448" s="261">
        <f>G449</f>
        <v>339996.35</v>
      </c>
    </row>
    <row r="449" spans="1:7" s="18" customFormat="1" ht="34.5" customHeight="1">
      <c r="A449" s="106" t="s">
        <v>801</v>
      </c>
      <c r="B449" s="98" t="s">
        <v>281</v>
      </c>
      <c r="C449" s="102" t="s">
        <v>52</v>
      </c>
      <c r="D449" s="102" t="s">
        <v>46</v>
      </c>
      <c r="E449" s="111" t="s">
        <v>378</v>
      </c>
      <c r="F449" s="113"/>
      <c r="G449" s="261">
        <f>G450</f>
        <v>339996.35</v>
      </c>
    </row>
    <row r="450" spans="1:7" s="18" customFormat="1" ht="48" customHeight="1">
      <c r="A450" s="106" t="s">
        <v>815</v>
      </c>
      <c r="B450" s="98" t="s">
        <v>281</v>
      </c>
      <c r="C450" s="102" t="s">
        <v>52</v>
      </c>
      <c r="D450" s="102" t="s">
        <v>46</v>
      </c>
      <c r="E450" s="111" t="s">
        <v>386</v>
      </c>
      <c r="F450" s="113"/>
      <c r="G450" s="261">
        <f>G451</f>
        <v>339996.35</v>
      </c>
    </row>
    <row r="451" spans="1:7" s="18" customFormat="1" ht="18" customHeight="1">
      <c r="A451" s="215" t="s">
        <v>240</v>
      </c>
      <c r="B451" s="98" t="s">
        <v>281</v>
      </c>
      <c r="C451" s="102" t="s">
        <v>52</v>
      </c>
      <c r="D451" s="102" t="s">
        <v>46</v>
      </c>
      <c r="E451" s="106" t="s">
        <v>424</v>
      </c>
      <c r="F451" s="118"/>
      <c r="G451" s="261">
        <f>G452</f>
        <v>339996.35</v>
      </c>
    </row>
    <row r="452" spans="1:7" s="18" customFormat="1" ht="21" customHeight="1">
      <c r="A452" s="213" t="s">
        <v>40</v>
      </c>
      <c r="B452" s="107" t="s">
        <v>281</v>
      </c>
      <c r="C452" s="99" t="s">
        <v>52</v>
      </c>
      <c r="D452" s="99" t="s">
        <v>46</v>
      </c>
      <c r="E452" s="108" t="s">
        <v>256</v>
      </c>
      <c r="F452" s="117"/>
      <c r="G452" s="265">
        <f>G453</f>
        <v>339996.35</v>
      </c>
    </row>
    <row r="453" spans="1:7" s="18" customFormat="1" ht="20.25" customHeight="1">
      <c r="A453" s="213" t="s">
        <v>290</v>
      </c>
      <c r="B453" s="107" t="s">
        <v>281</v>
      </c>
      <c r="C453" s="99" t="s">
        <v>52</v>
      </c>
      <c r="D453" s="99" t="s">
        <v>46</v>
      </c>
      <c r="E453" s="108" t="s">
        <v>256</v>
      </c>
      <c r="F453" s="110">
        <v>300</v>
      </c>
      <c r="G453" s="265">
        <v>339996.35</v>
      </c>
    </row>
    <row r="454" spans="1:7" s="9" customFormat="1" ht="36" customHeight="1">
      <c r="A454" s="212" t="s">
        <v>144</v>
      </c>
      <c r="B454" s="98" t="s">
        <v>21</v>
      </c>
      <c r="C454" s="102"/>
      <c r="D454" s="102"/>
      <c r="E454" s="111"/>
      <c r="F454" s="110"/>
      <c r="G454" s="261">
        <f>G455+G479</f>
        <v>35907672.07</v>
      </c>
    </row>
    <row r="455" spans="1:7" s="22" customFormat="1" ht="17.25">
      <c r="A455" s="212" t="s">
        <v>292</v>
      </c>
      <c r="B455" s="98" t="s">
        <v>21</v>
      </c>
      <c r="C455" s="102" t="s">
        <v>51</v>
      </c>
      <c r="D455" s="102"/>
      <c r="E455" s="111"/>
      <c r="F455" s="110"/>
      <c r="G455" s="261">
        <f>G456+G469</f>
        <v>34338527.07</v>
      </c>
    </row>
    <row r="456" spans="1:7" s="11" customFormat="1" ht="17.25" customHeight="1">
      <c r="A456" s="212" t="s">
        <v>20</v>
      </c>
      <c r="B456" s="98" t="s">
        <v>21</v>
      </c>
      <c r="C456" s="102" t="s">
        <v>51</v>
      </c>
      <c r="D456" s="102" t="s">
        <v>43</v>
      </c>
      <c r="E456" s="111"/>
      <c r="F456" s="110"/>
      <c r="G456" s="261">
        <f>G457</f>
        <v>32771412.04</v>
      </c>
    </row>
    <row r="457" spans="1:7" s="15" customFormat="1" ht="30.75">
      <c r="A457" s="106" t="s">
        <v>827</v>
      </c>
      <c r="B457" s="98" t="s">
        <v>21</v>
      </c>
      <c r="C457" s="102" t="s">
        <v>51</v>
      </c>
      <c r="D457" s="102" t="s">
        <v>43</v>
      </c>
      <c r="E457" s="111" t="s">
        <v>380</v>
      </c>
      <c r="F457" s="110"/>
      <c r="G457" s="261">
        <f>G458+G462</f>
        <v>32771412.04</v>
      </c>
    </row>
    <row r="458" spans="1:7" s="15" customFormat="1" ht="46.5">
      <c r="A458" s="106" t="s">
        <v>828</v>
      </c>
      <c r="B458" s="98" t="s">
        <v>21</v>
      </c>
      <c r="C458" s="102" t="s">
        <v>51</v>
      </c>
      <c r="D458" s="102" t="s">
        <v>43</v>
      </c>
      <c r="E458" s="106" t="s">
        <v>389</v>
      </c>
      <c r="F458" s="118"/>
      <c r="G458" s="261">
        <f>G459</f>
        <v>11452179.36</v>
      </c>
    </row>
    <row r="459" spans="1:7" s="15" customFormat="1" ht="81.75" customHeight="1">
      <c r="A459" s="106" t="s">
        <v>257</v>
      </c>
      <c r="B459" s="98" t="s">
        <v>21</v>
      </c>
      <c r="C459" s="102" t="s">
        <v>51</v>
      </c>
      <c r="D459" s="102" t="s">
        <v>43</v>
      </c>
      <c r="E459" s="106" t="s">
        <v>434</v>
      </c>
      <c r="F459" s="118"/>
      <c r="G459" s="261">
        <f>G460</f>
        <v>11452179.36</v>
      </c>
    </row>
    <row r="460" spans="1:7" s="15" customFormat="1" ht="30.75">
      <c r="A460" s="212" t="s">
        <v>168</v>
      </c>
      <c r="B460" s="98" t="s">
        <v>21</v>
      </c>
      <c r="C460" s="234" t="s">
        <v>51</v>
      </c>
      <c r="D460" s="234" t="s">
        <v>43</v>
      </c>
      <c r="E460" s="106" t="s">
        <v>258</v>
      </c>
      <c r="F460" s="118"/>
      <c r="G460" s="261">
        <f>G461</f>
        <v>11452179.36</v>
      </c>
    </row>
    <row r="461" spans="1:7" s="15" customFormat="1" ht="30.75">
      <c r="A461" s="213" t="s">
        <v>55</v>
      </c>
      <c r="B461" s="107" t="s">
        <v>21</v>
      </c>
      <c r="C461" s="99" t="s">
        <v>51</v>
      </c>
      <c r="D461" s="99" t="s">
        <v>43</v>
      </c>
      <c r="E461" s="108" t="s">
        <v>258</v>
      </c>
      <c r="F461" s="117">
        <v>600</v>
      </c>
      <c r="G461" s="265">
        <v>11452179.36</v>
      </c>
    </row>
    <row r="462" spans="1:7" s="6" customFormat="1" ht="46.5">
      <c r="A462" s="106" t="s">
        <v>829</v>
      </c>
      <c r="B462" s="98" t="s">
        <v>21</v>
      </c>
      <c r="C462" s="102" t="s">
        <v>51</v>
      </c>
      <c r="D462" s="102" t="s">
        <v>43</v>
      </c>
      <c r="E462" s="111" t="s">
        <v>388</v>
      </c>
      <c r="F462" s="110"/>
      <c r="G462" s="261">
        <f>G463</f>
        <v>21319232.68</v>
      </c>
    </row>
    <row r="463" spans="1:7" s="6" customFormat="1" ht="15">
      <c r="A463" s="215" t="s">
        <v>259</v>
      </c>
      <c r="B463" s="98" t="s">
        <v>21</v>
      </c>
      <c r="C463" s="102" t="s">
        <v>51</v>
      </c>
      <c r="D463" s="102" t="s">
        <v>43</v>
      </c>
      <c r="E463" s="106" t="s">
        <v>435</v>
      </c>
      <c r="F463" s="117"/>
      <c r="G463" s="261">
        <f>G464</f>
        <v>21319232.68</v>
      </c>
    </row>
    <row r="464" spans="1:7" s="8" customFormat="1" ht="30.75">
      <c r="A464" s="213" t="s">
        <v>168</v>
      </c>
      <c r="B464" s="107" t="s">
        <v>21</v>
      </c>
      <c r="C464" s="99" t="s">
        <v>51</v>
      </c>
      <c r="D464" s="99" t="s">
        <v>43</v>
      </c>
      <c r="E464" s="108" t="s">
        <v>260</v>
      </c>
      <c r="F464" s="117"/>
      <c r="G464" s="265">
        <f>G465+G466+G468+G467</f>
        <v>21319232.68</v>
      </c>
    </row>
    <row r="465" spans="1:7" s="16" customFormat="1" ht="63.75" customHeight="1">
      <c r="A465" s="213" t="s">
        <v>54</v>
      </c>
      <c r="B465" s="107" t="s">
        <v>21</v>
      </c>
      <c r="C465" s="99" t="s">
        <v>51</v>
      </c>
      <c r="D465" s="99" t="s">
        <v>43</v>
      </c>
      <c r="E465" s="108" t="s">
        <v>260</v>
      </c>
      <c r="F465" s="117">
        <v>100</v>
      </c>
      <c r="G465" s="265">
        <v>18855700.7</v>
      </c>
    </row>
    <row r="466" spans="1:7" s="13" customFormat="1" ht="34.5" customHeight="1">
      <c r="A466" s="213" t="s">
        <v>161</v>
      </c>
      <c r="B466" s="107" t="s">
        <v>21</v>
      </c>
      <c r="C466" s="99" t="s">
        <v>51</v>
      </c>
      <c r="D466" s="99" t="s">
        <v>43</v>
      </c>
      <c r="E466" s="108" t="s">
        <v>260</v>
      </c>
      <c r="F466" s="117">
        <v>200</v>
      </c>
      <c r="G466" s="265">
        <v>1828856.46</v>
      </c>
    </row>
    <row r="467" spans="1:7" s="13" customFormat="1" ht="34.5" customHeight="1">
      <c r="A467" s="213" t="s">
        <v>493</v>
      </c>
      <c r="B467" s="107" t="s">
        <v>21</v>
      </c>
      <c r="C467" s="99" t="s">
        <v>51</v>
      </c>
      <c r="D467" s="99" t="s">
        <v>43</v>
      </c>
      <c r="E467" s="108" t="s">
        <v>260</v>
      </c>
      <c r="F467" s="117">
        <v>400</v>
      </c>
      <c r="G467" s="265">
        <v>545475.52</v>
      </c>
    </row>
    <row r="468" spans="1:7" s="1" customFormat="1" ht="15.75" customHeight="1">
      <c r="A468" s="213" t="s">
        <v>269</v>
      </c>
      <c r="B468" s="107" t="s">
        <v>21</v>
      </c>
      <c r="C468" s="99" t="s">
        <v>51</v>
      </c>
      <c r="D468" s="99" t="s">
        <v>43</v>
      </c>
      <c r="E468" s="108" t="s">
        <v>260</v>
      </c>
      <c r="F468" s="117">
        <v>800</v>
      </c>
      <c r="G468" s="265">
        <v>89200</v>
      </c>
    </row>
    <row r="469" spans="1:7" s="11" customFormat="1" ht="16.5">
      <c r="A469" s="212" t="s">
        <v>162</v>
      </c>
      <c r="B469" s="98" t="s">
        <v>21</v>
      </c>
      <c r="C469" s="102" t="s">
        <v>51</v>
      </c>
      <c r="D469" s="102" t="s">
        <v>46</v>
      </c>
      <c r="E469" s="111"/>
      <c r="F469" s="110"/>
      <c r="G469" s="261">
        <f>G470</f>
        <v>1567115.03</v>
      </c>
    </row>
    <row r="470" spans="1:7" s="11" customFormat="1" ht="30.75">
      <c r="A470" s="106" t="s">
        <v>827</v>
      </c>
      <c r="B470" s="98" t="s">
        <v>21</v>
      </c>
      <c r="C470" s="102" t="s">
        <v>51</v>
      </c>
      <c r="D470" s="102" t="s">
        <v>46</v>
      </c>
      <c r="E470" s="111" t="s">
        <v>380</v>
      </c>
      <c r="F470" s="113"/>
      <c r="G470" s="261">
        <f>G471</f>
        <v>1567115.03</v>
      </c>
    </row>
    <row r="471" spans="1:7" s="6" customFormat="1" ht="67.5" customHeight="1">
      <c r="A471" s="106" t="s">
        <v>830</v>
      </c>
      <c r="B471" s="98" t="s">
        <v>21</v>
      </c>
      <c r="C471" s="102" t="s">
        <v>51</v>
      </c>
      <c r="D471" s="102" t="s">
        <v>46</v>
      </c>
      <c r="E471" s="106" t="s">
        <v>387</v>
      </c>
      <c r="F471" s="110"/>
      <c r="G471" s="261">
        <f>G473+G477</f>
        <v>1567115.03</v>
      </c>
    </row>
    <row r="472" spans="1:7" s="6" customFormat="1" ht="30.75" customHeight="1">
      <c r="A472" s="215" t="s">
        <v>261</v>
      </c>
      <c r="B472" s="98" t="s">
        <v>21</v>
      </c>
      <c r="C472" s="102" t="s">
        <v>51</v>
      </c>
      <c r="D472" s="102" t="s">
        <v>46</v>
      </c>
      <c r="E472" s="106" t="s">
        <v>436</v>
      </c>
      <c r="F472" s="118"/>
      <c r="G472" s="261">
        <f>G473</f>
        <v>1507157.03</v>
      </c>
    </row>
    <row r="473" spans="1:7" s="8" customFormat="1" ht="30.75">
      <c r="A473" s="213" t="s">
        <v>168</v>
      </c>
      <c r="B473" s="107" t="s">
        <v>21</v>
      </c>
      <c r="C473" s="99" t="s">
        <v>51</v>
      </c>
      <c r="D473" s="99" t="s">
        <v>46</v>
      </c>
      <c r="E473" s="100" t="s">
        <v>262</v>
      </c>
      <c r="F473" s="118"/>
      <c r="G473" s="265">
        <f>G474+G475</f>
        <v>1507157.03</v>
      </c>
    </row>
    <row r="474" spans="1:7" s="12" customFormat="1" ht="67.5" customHeight="1">
      <c r="A474" s="213" t="s">
        <v>54</v>
      </c>
      <c r="B474" s="107" t="s">
        <v>21</v>
      </c>
      <c r="C474" s="99" t="s">
        <v>51</v>
      </c>
      <c r="D474" s="99" t="s">
        <v>46</v>
      </c>
      <c r="E474" s="100" t="s">
        <v>262</v>
      </c>
      <c r="F474" s="117">
        <v>100</v>
      </c>
      <c r="G474" s="265">
        <v>1347029.82</v>
      </c>
    </row>
    <row r="475" spans="1:7" s="10" customFormat="1" ht="35.25" customHeight="1">
      <c r="A475" s="213" t="s">
        <v>161</v>
      </c>
      <c r="B475" s="107" t="s">
        <v>21</v>
      </c>
      <c r="C475" s="99" t="s">
        <v>51</v>
      </c>
      <c r="D475" s="99" t="s">
        <v>46</v>
      </c>
      <c r="E475" s="100" t="s">
        <v>262</v>
      </c>
      <c r="F475" s="117">
        <v>200</v>
      </c>
      <c r="G475" s="265">
        <v>160127.21</v>
      </c>
    </row>
    <row r="476" spans="1:7" s="10" customFormat="1" ht="36" customHeight="1">
      <c r="A476" s="215" t="s">
        <v>263</v>
      </c>
      <c r="B476" s="98" t="s">
        <v>21</v>
      </c>
      <c r="C476" s="102" t="s">
        <v>51</v>
      </c>
      <c r="D476" s="102" t="s">
        <v>46</v>
      </c>
      <c r="E476" s="106" t="s">
        <v>437</v>
      </c>
      <c r="F476" s="118"/>
      <c r="G476" s="261">
        <f>G477</f>
        <v>59958</v>
      </c>
    </row>
    <row r="477" spans="1:7" s="8" customFormat="1" ht="52.5" customHeight="1">
      <c r="A477" s="213" t="s">
        <v>264</v>
      </c>
      <c r="B477" s="107" t="s">
        <v>21</v>
      </c>
      <c r="C477" s="99" t="s">
        <v>51</v>
      </c>
      <c r="D477" s="99" t="s">
        <v>46</v>
      </c>
      <c r="E477" s="108" t="s">
        <v>455</v>
      </c>
      <c r="F477" s="117"/>
      <c r="G477" s="265">
        <f>G478</f>
        <v>59958</v>
      </c>
    </row>
    <row r="478" spans="1:7" s="10" customFormat="1" ht="66" customHeight="1">
      <c r="A478" s="213" t="s">
        <v>54</v>
      </c>
      <c r="B478" s="107" t="s">
        <v>21</v>
      </c>
      <c r="C478" s="99" t="s">
        <v>51</v>
      </c>
      <c r="D478" s="99" t="s">
        <v>46</v>
      </c>
      <c r="E478" s="108" t="s">
        <v>455</v>
      </c>
      <c r="F478" s="117">
        <v>100</v>
      </c>
      <c r="G478" s="265">
        <v>59958</v>
      </c>
    </row>
    <row r="479" spans="1:7" s="32" customFormat="1" ht="17.25">
      <c r="A479" s="212" t="s">
        <v>173</v>
      </c>
      <c r="B479" s="98" t="s">
        <v>21</v>
      </c>
      <c r="C479" s="102" t="s">
        <v>52</v>
      </c>
      <c r="D479" s="102"/>
      <c r="E479" s="111"/>
      <c r="F479" s="110"/>
      <c r="G479" s="261">
        <f aca="true" t="shared" si="2" ref="G479:G484">G480</f>
        <v>1569145</v>
      </c>
    </row>
    <row r="480" spans="1:7" s="18" customFormat="1" ht="15">
      <c r="A480" s="212" t="s">
        <v>291</v>
      </c>
      <c r="B480" s="98" t="s">
        <v>21</v>
      </c>
      <c r="C480" s="102" t="s">
        <v>52</v>
      </c>
      <c r="D480" s="102" t="s">
        <v>45</v>
      </c>
      <c r="E480" s="111"/>
      <c r="F480" s="110"/>
      <c r="G480" s="261">
        <f t="shared" si="2"/>
        <v>1569145</v>
      </c>
    </row>
    <row r="481" spans="1:7" s="12" customFormat="1" ht="34.5" customHeight="1">
      <c r="A481" s="106" t="s">
        <v>827</v>
      </c>
      <c r="B481" s="98" t="s">
        <v>21</v>
      </c>
      <c r="C481" s="102" t="s">
        <v>52</v>
      </c>
      <c r="D481" s="102" t="s">
        <v>45</v>
      </c>
      <c r="E481" s="111" t="s">
        <v>380</v>
      </c>
      <c r="F481" s="110"/>
      <c r="G481" s="261">
        <f t="shared" si="2"/>
        <v>1569145</v>
      </c>
    </row>
    <row r="482" spans="1:7" s="10" customFormat="1" ht="66.75" customHeight="1">
      <c r="A482" s="106" t="s">
        <v>830</v>
      </c>
      <c r="B482" s="98" t="s">
        <v>21</v>
      </c>
      <c r="C482" s="102" t="s">
        <v>52</v>
      </c>
      <c r="D482" s="102" t="s">
        <v>45</v>
      </c>
      <c r="E482" s="106" t="s">
        <v>387</v>
      </c>
      <c r="F482" s="110"/>
      <c r="G482" s="261">
        <f t="shared" si="2"/>
        <v>1569145</v>
      </c>
    </row>
    <row r="483" spans="1:7" s="10" customFormat="1" ht="33.75" customHeight="1">
      <c r="A483" s="215" t="s">
        <v>263</v>
      </c>
      <c r="B483" s="98" t="s">
        <v>21</v>
      </c>
      <c r="C483" s="102" t="s">
        <v>52</v>
      </c>
      <c r="D483" s="102" t="s">
        <v>45</v>
      </c>
      <c r="E483" s="106" t="s">
        <v>437</v>
      </c>
      <c r="F483" s="110"/>
      <c r="G483" s="261">
        <f t="shared" si="2"/>
        <v>1569145</v>
      </c>
    </row>
    <row r="484" spans="1:7" s="33" customFormat="1" ht="53.25" customHeight="1">
      <c r="A484" s="214" t="s">
        <v>28</v>
      </c>
      <c r="B484" s="107" t="s">
        <v>21</v>
      </c>
      <c r="C484" s="99" t="s">
        <v>52</v>
      </c>
      <c r="D484" s="99" t="s">
        <v>45</v>
      </c>
      <c r="E484" s="108" t="s">
        <v>456</v>
      </c>
      <c r="F484" s="117"/>
      <c r="G484" s="265">
        <f t="shared" si="2"/>
        <v>1569145</v>
      </c>
    </row>
    <row r="485" spans="1:7" s="33" customFormat="1" ht="16.5" customHeight="1">
      <c r="A485" s="213" t="s">
        <v>290</v>
      </c>
      <c r="B485" s="107" t="s">
        <v>21</v>
      </c>
      <c r="C485" s="99" t="s">
        <v>52</v>
      </c>
      <c r="D485" s="99" t="s">
        <v>45</v>
      </c>
      <c r="E485" s="108" t="s">
        <v>456</v>
      </c>
      <c r="F485" s="117">
        <v>300</v>
      </c>
      <c r="G485" s="265">
        <v>1569145</v>
      </c>
    </row>
    <row r="486" spans="1:7" s="33" customFormat="1" ht="21" customHeight="1">
      <c r="A486" s="212" t="s">
        <v>146</v>
      </c>
      <c r="B486" s="129" t="s">
        <v>145</v>
      </c>
      <c r="C486" s="102"/>
      <c r="D486" s="102"/>
      <c r="E486" s="114"/>
      <c r="F486" s="110"/>
      <c r="G486" s="261">
        <f>G487</f>
        <v>1484637.66</v>
      </c>
    </row>
    <row r="487" spans="1:7" s="33" customFormat="1" ht="16.5" customHeight="1">
      <c r="A487" s="212" t="s">
        <v>15</v>
      </c>
      <c r="B487" s="129" t="s">
        <v>145</v>
      </c>
      <c r="C487" s="102" t="s">
        <v>43</v>
      </c>
      <c r="D487" s="102"/>
      <c r="E487" s="114"/>
      <c r="F487" s="110"/>
      <c r="G487" s="261">
        <f>G488+G494</f>
        <v>1484637.66</v>
      </c>
    </row>
    <row r="488" spans="1:7" s="33" customFormat="1" ht="49.5" customHeight="1">
      <c r="A488" s="212" t="s">
        <v>276</v>
      </c>
      <c r="B488" s="129" t="s">
        <v>145</v>
      </c>
      <c r="C488" s="102" t="s">
        <v>43</v>
      </c>
      <c r="D488" s="102" t="s">
        <v>45</v>
      </c>
      <c r="E488" s="114"/>
      <c r="F488" s="110"/>
      <c r="G488" s="261">
        <f>G489</f>
        <v>1440525.66</v>
      </c>
    </row>
    <row r="489" spans="1:7" s="33" customFormat="1" ht="31.5" customHeight="1">
      <c r="A489" s="106" t="s">
        <v>178</v>
      </c>
      <c r="B489" s="129" t="s">
        <v>145</v>
      </c>
      <c r="C489" s="102" t="s">
        <v>43</v>
      </c>
      <c r="D489" s="102" t="s">
        <v>45</v>
      </c>
      <c r="E489" s="111" t="s">
        <v>354</v>
      </c>
      <c r="F489" s="113"/>
      <c r="G489" s="261">
        <f>G490</f>
        <v>1440525.66</v>
      </c>
    </row>
    <row r="490" spans="1:7" s="33" customFormat="1" ht="30.75" customHeight="1">
      <c r="A490" s="106" t="s">
        <v>179</v>
      </c>
      <c r="B490" s="129" t="s">
        <v>145</v>
      </c>
      <c r="C490" s="102" t="s">
        <v>43</v>
      </c>
      <c r="D490" s="102" t="s">
        <v>45</v>
      </c>
      <c r="E490" s="106" t="s">
        <v>355</v>
      </c>
      <c r="F490" s="113"/>
      <c r="G490" s="261">
        <f>G491</f>
        <v>1440525.66</v>
      </c>
    </row>
    <row r="491" spans="1:7" s="33" customFormat="1" ht="35.25" customHeight="1">
      <c r="A491" s="214" t="s">
        <v>180</v>
      </c>
      <c r="B491" s="130" t="s">
        <v>145</v>
      </c>
      <c r="C491" s="99" t="s">
        <v>43</v>
      </c>
      <c r="D491" s="99" t="s">
        <v>45</v>
      </c>
      <c r="E491" s="100" t="s">
        <v>228</v>
      </c>
      <c r="F491" s="110"/>
      <c r="G491" s="265">
        <f>G492+G493</f>
        <v>1440525.66</v>
      </c>
    </row>
    <row r="492" spans="1:7" s="33" customFormat="1" ht="68.25" customHeight="1">
      <c r="A492" s="213" t="s">
        <v>54</v>
      </c>
      <c r="B492" s="130" t="s">
        <v>145</v>
      </c>
      <c r="C492" s="99" t="s">
        <v>43</v>
      </c>
      <c r="D492" s="99" t="s">
        <v>45</v>
      </c>
      <c r="E492" s="100" t="s">
        <v>228</v>
      </c>
      <c r="F492" s="110">
        <v>100</v>
      </c>
      <c r="G492" s="265">
        <v>1395401.89</v>
      </c>
    </row>
    <row r="493" spans="1:7" s="33" customFormat="1" ht="34.5" customHeight="1">
      <c r="A493" s="213" t="s">
        <v>161</v>
      </c>
      <c r="B493" s="130" t="s">
        <v>145</v>
      </c>
      <c r="C493" s="99" t="s">
        <v>43</v>
      </c>
      <c r="D493" s="99" t="s">
        <v>45</v>
      </c>
      <c r="E493" s="100" t="s">
        <v>228</v>
      </c>
      <c r="F493" s="110">
        <v>200</v>
      </c>
      <c r="G493" s="265">
        <v>45123.77</v>
      </c>
    </row>
    <row r="494" spans="1:7" s="2" customFormat="1" ht="15">
      <c r="A494" s="212" t="s">
        <v>18</v>
      </c>
      <c r="B494" s="130" t="s">
        <v>145</v>
      </c>
      <c r="C494" s="99" t="s">
        <v>43</v>
      </c>
      <c r="D494" s="130" t="s">
        <v>167</v>
      </c>
      <c r="E494" s="175"/>
      <c r="F494" s="176"/>
      <c r="G494" s="266">
        <f>G495</f>
        <v>44112</v>
      </c>
    </row>
    <row r="495" spans="1:7" ht="17.25" customHeight="1">
      <c r="A495" s="212" t="s">
        <v>38</v>
      </c>
      <c r="B495" s="130" t="s">
        <v>145</v>
      </c>
      <c r="C495" s="99" t="s">
        <v>43</v>
      </c>
      <c r="D495" s="130" t="s">
        <v>167</v>
      </c>
      <c r="E495" s="106" t="s">
        <v>360</v>
      </c>
      <c r="F495" s="177"/>
      <c r="G495" s="267">
        <f>G496</f>
        <v>44112</v>
      </c>
    </row>
    <row r="496" spans="1:7" ht="30.75">
      <c r="A496" s="212" t="s">
        <v>5</v>
      </c>
      <c r="B496" s="130" t="s">
        <v>145</v>
      </c>
      <c r="C496" s="99" t="s">
        <v>43</v>
      </c>
      <c r="D496" s="130" t="s">
        <v>167</v>
      </c>
      <c r="E496" s="106" t="s">
        <v>361</v>
      </c>
      <c r="F496" s="177"/>
      <c r="G496" s="268">
        <f>G497</f>
        <v>44112</v>
      </c>
    </row>
    <row r="497" spans="1:7" ht="30.75">
      <c r="A497" s="106" t="s">
        <v>60</v>
      </c>
      <c r="B497" s="130" t="s">
        <v>145</v>
      </c>
      <c r="C497" s="99" t="s">
        <v>43</v>
      </c>
      <c r="D497" s="130" t="s">
        <v>167</v>
      </c>
      <c r="E497" s="106" t="s">
        <v>198</v>
      </c>
      <c r="F497" s="102"/>
      <c r="G497" s="261">
        <f>G498</f>
        <v>44112</v>
      </c>
    </row>
    <row r="498" spans="1:7" ht="30.75">
      <c r="A498" s="213" t="s">
        <v>161</v>
      </c>
      <c r="B498" s="130" t="s">
        <v>145</v>
      </c>
      <c r="C498" s="99" t="s">
        <v>43</v>
      </c>
      <c r="D498" s="130" t="s">
        <v>167</v>
      </c>
      <c r="E498" s="108" t="s">
        <v>198</v>
      </c>
      <c r="F498" s="110">
        <v>200</v>
      </c>
      <c r="G498" s="265">
        <v>44112</v>
      </c>
    </row>
  </sheetData>
  <sheetProtection/>
  <autoFilter ref="A14:G498"/>
  <mergeCells count="12">
    <mergeCell ref="E12:E13"/>
    <mergeCell ref="F12:F13"/>
    <mergeCell ref="B1:G1"/>
    <mergeCell ref="B5:G6"/>
    <mergeCell ref="B2:G4"/>
    <mergeCell ref="G12:G13"/>
    <mergeCell ref="A8:G8"/>
    <mergeCell ref="A9:G9"/>
    <mergeCell ref="A12:A13"/>
    <mergeCell ref="B12:B13"/>
    <mergeCell ref="C12:C13"/>
    <mergeCell ref="D12:D13"/>
  </mergeCells>
  <printOptions/>
  <pageMargins left="0.984251968503937" right="0.1968503937007874" top="0.5118110236220472" bottom="0.15748031496062992" header="0.5118110236220472" footer="0.5118110236220472"/>
  <pageSetup fitToHeight="29" horizontalDpi="600" verticalDpi="600" orientation="portrait" pageOrder="overThenDown" paperSize="9" scale="60" r:id="rId1"/>
  <rowBreaks count="1" manualBreakCount="1">
    <brk id="373" max="6" man="1"/>
  </rowBreaks>
</worksheet>
</file>

<file path=xl/worksheets/sheet5.xml><?xml version="1.0" encoding="utf-8"?>
<worksheet xmlns="http://schemas.openxmlformats.org/spreadsheetml/2006/main" xmlns:r="http://schemas.openxmlformats.org/officeDocument/2006/relationships">
  <dimension ref="A1:D374"/>
  <sheetViews>
    <sheetView tabSelected="1" view="pageBreakPreview" zoomScaleSheetLayoutView="100" zoomScalePageLayoutView="0" workbookViewId="0" topLeftCell="A1">
      <selection activeCell="B1" sqref="B1:D1"/>
    </sheetView>
  </sheetViews>
  <sheetFormatPr defaultColWidth="9.00390625" defaultRowHeight="12.75"/>
  <cols>
    <col min="1" max="1" width="90.875" style="0" customWidth="1"/>
    <col min="2" max="2" width="15.375" style="0" customWidth="1"/>
    <col min="3" max="3" width="6.50390625" style="0" customWidth="1"/>
    <col min="4" max="4" width="20.00390625" style="178" customWidth="1"/>
  </cols>
  <sheetData>
    <row r="1" spans="1:4" ht="145.5" customHeight="1">
      <c r="A1" s="166"/>
      <c r="B1" s="371" t="s">
        <v>846</v>
      </c>
      <c r="C1" s="371"/>
      <c r="D1" s="371"/>
    </row>
    <row r="2" spans="1:4" ht="42.75" customHeight="1">
      <c r="A2" s="369" t="s">
        <v>679</v>
      </c>
      <c r="B2" s="369"/>
      <c r="C2" s="369"/>
      <c r="D2" s="369"/>
    </row>
    <row r="3" spans="1:4" ht="15">
      <c r="A3" s="370" t="s">
        <v>336</v>
      </c>
      <c r="B3" s="370"/>
      <c r="C3" s="370"/>
      <c r="D3" s="370"/>
    </row>
    <row r="4" spans="1:4" ht="15">
      <c r="A4" s="167" t="s">
        <v>29</v>
      </c>
      <c r="B4" s="167" t="s">
        <v>285</v>
      </c>
      <c r="C4" s="167" t="s">
        <v>286</v>
      </c>
      <c r="D4" s="118" t="s">
        <v>65</v>
      </c>
    </row>
    <row r="5" spans="1:4" ht="15">
      <c r="A5" s="167" t="s">
        <v>337</v>
      </c>
      <c r="B5" s="167" t="s">
        <v>338</v>
      </c>
      <c r="C5" s="167" t="s">
        <v>339</v>
      </c>
      <c r="D5" s="118" t="s">
        <v>340</v>
      </c>
    </row>
    <row r="6" spans="1:4" ht="17.25">
      <c r="A6" s="153" t="s">
        <v>341</v>
      </c>
      <c r="B6" s="161"/>
      <c r="C6" s="161"/>
      <c r="D6" s="246">
        <f>D7+D29++D80+D183+D204+D232+D237+D245+D256+D269+D280+D290+D314+D319+D326+D330+D335+D340+D345+D145+D302+D370+D152</f>
        <v>469092728.60000014</v>
      </c>
    </row>
    <row r="7" spans="1:4" ht="30.75">
      <c r="A7" s="159" t="s">
        <v>831</v>
      </c>
      <c r="B7" s="111" t="s">
        <v>380</v>
      </c>
      <c r="C7" s="168"/>
      <c r="D7" s="245">
        <f>D8+D12+D19</f>
        <v>35907672.07</v>
      </c>
    </row>
    <row r="8" spans="1:4" ht="30.75">
      <c r="A8" s="159" t="s">
        <v>828</v>
      </c>
      <c r="B8" s="106" t="s">
        <v>389</v>
      </c>
      <c r="C8" s="168"/>
      <c r="D8" s="245">
        <f>D9</f>
        <v>11452179.36</v>
      </c>
    </row>
    <row r="9" spans="1:4" ht="62.25">
      <c r="A9" s="159" t="s">
        <v>257</v>
      </c>
      <c r="B9" s="106" t="s">
        <v>434</v>
      </c>
      <c r="C9" s="168"/>
      <c r="D9" s="245">
        <f>D10</f>
        <v>11452179.36</v>
      </c>
    </row>
    <row r="10" spans="1:4" ht="18" customHeight="1">
      <c r="A10" s="101" t="s">
        <v>168</v>
      </c>
      <c r="B10" s="106" t="s">
        <v>258</v>
      </c>
      <c r="C10" s="168"/>
      <c r="D10" s="245">
        <f>D11</f>
        <v>11452179.36</v>
      </c>
    </row>
    <row r="11" spans="1:4" ht="30.75">
      <c r="A11" s="109" t="s">
        <v>55</v>
      </c>
      <c r="B11" s="108" t="s">
        <v>258</v>
      </c>
      <c r="C11" s="117">
        <v>600</v>
      </c>
      <c r="D11" s="244">
        <f>'Приложение 4'!G461</f>
        <v>11452179.36</v>
      </c>
    </row>
    <row r="12" spans="1:4" ht="30.75">
      <c r="A12" s="159" t="s">
        <v>832</v>
      </c>
      <c r="B12" s="106" t="s">
        <v>388</v>
      </c>
      <c r="C12" s="117"/>
      <c r="D12" s="245">
        <f>D13</f>
        <v>21319232.68</v>
      </c>
    </row>
    <row r="13" spans="1:4" ht="15">
      <c r="A13" s="116" t="s">
        <v>259</v>
      </c>
      <c r="B13" s="106" t="s">
        <v>435</v>
      </c>
      <c r="C13" s="117"/>
      <c r="D13" s="245">
        <f>D14</f>
        <v>21319232.68</v>
      </c>
    </row>
    <row r="14" spans="1:4" ht="15">
      <c r="A14" s="109" t="s">
        <v>168</v>
      </c>
      <c r="B14" s="108" t="s">
        <v>260</v>
      </c>
      <c r="C14" s="117"/>
      <c r="D14" s="247">
        <f>D15+D16+D18+D17</f>
        <v>21319232.68</v>
      </c>
    </row>
    <row r="15" spans="1:4" ht="46.5">
      <c r="A15" s="109" t="s">
        <v>54</v>
      </c>
      <c r="B15" s="108" t="s">
        <v>260</v>
      </c>
      <c r="C15" s="117">
        <v>100</v>
      </c>
      <c r="D15" s="244">
        <f>'Приложение 4'!G465</f>
        <v>18855700.7</v>
      </c>
    </row>
    <row r="16" spans="1:4" ht="18.75" customHeight="1">
      <c r="A16" s="109" t="s">
        <v>161</v>
      </c>
      <c r="B16" s="108" t="s">
        <v>260</v>
      </c>
      <c r="C16" s="117">
        <v>200</v>
      </c>
      <c r="D16" s="244">
        <f>'Приложение 4'!G466</f>
        <v>1828856.46</v>
      </c>
    </row>
    <row r="17" spans="1:4" ht="18.75" customHeight="1">
      <c r="A17" s="109" t="s">
        <v>493</v>
      </c>
      <c r="B17" s="108" t="s">
        <v>260</v>
      </c>
      <c r="C17" s="117">
        <v>400</v>
      </c>
      <c r="D17" s="244">
        <f>'Приложение 4'!G467</f>
        <v>545475.52</v>
      </c>
    </row>
    <row r="18" spans="1:4" ht="15">
      <c r="A18" s="109" t="s">
        <v>269</v>
      </c>
      <c r="B18" s="108" t="s">
        <v>260</v>
      </c>
      <c r="C18" s="117">
        <v>800</v>
      </c>
      <c r="D18" s="244">
        <f>'Приложение 4'!G468</f>
        <v>89200</v>
      </c>
    </row>
    <row r="19" spans="1:4" ht="46.5">
      <c r="A19" s="159" t="s">
        <v>833</v>
      </c>
      <c r="B19" s="106" t="s">
        <v>387</v>
      </c>
      <c r="C19" s="118"/>
      <c r="D19" s="245">
        <f>D20+D24</f>
        <v>3136260.0300000003</v>
      </c>
    </row>
    <row r="20" spans="1:4" ht="18.75" customHeight="1">
      <c r="A20" s="116" t="s">
        <v>261</v>
      </c>
      <c r="B20" s="106" t="s">
        <v>436</v>
      </c>
      <c r="C20" s="118"/>
      <c r="D20" s="245">
        <f>D21</f>
        <v>1507157.03</v>
      </c>
    </row>
    <row r="21" spans="1:4" ht="15">
      <c r="A21" s="109" t="s">
        <v>168</v>
      </c>
      <c r="B21" s="156" t="s">
        <v>262</v>
      </c>
      <c r="C21" s="118"/>
      <c r="D21" s="247">
        <f>D22+D23</f>
        <v>1507157.03</v>
      </c>
    </row>
    <row r="22" spans="1:4" ht="46.5">
      <c r="A22" s="109" t="s">
        <v>54</v>
      </c>
      <c r="B22" s="156" t="s">
        <v>262</v>
      </c>
      <c r="C22" s="117">
        <v>100</v>
      </c>
      <c r="D22" s="244">
        <f>'Приложение 4'!G474</f>
        <v>1347029.82</v>
      </c>
    </row>
    <row r="23" spans="1:4" ht="18.75" customHeight="1">
      <c r="A23" s="109" t="s">
        <v>161</v>
      </c>
      <c r="B23" s="156" t="s">
        <v>262</v>
      </c>
      <c r="C23" s="117">
        <v>200</v>
      </c>
      <c r="D23" s="244">
        <f>'Приложение 4'!G475</f>
        <v>160127.21</v>
      </c>
    </row>
    <row r="24" spans="1:4" ht="30.75">
      <c r="A24" s="116" t="s">
        <v>263</v>
      </c>
      <c r="B24" s="106" t="s">
        <v>437</v>
      </c>
      <c r="C24" s="118"/>
      <c r="D24" s="245">
        <f>D25+D27</f>
        <v>1629103</v>
      </c>
    </row>
    <row r="25" spans="1:4" ht="46.5">
      <c r="A25" s="109" t="s">
        <v>342</v>
      </c>
      <c r="B25" s="108" t="s">
        <v>455</v>
      </c>
      <c r="C25" s="117"/>
      <c r="D25" s="247">
        <f>D26</f>
        <v>59958</v>
      </c>
    </row>
    <row r="26" spans="1:4" ht="46.5">
      <c r="A26" s="109" t="s">
        <v>54</v>
      </c>
      <c r="B26" s="108" t="s">
        <v>455</v>
      </c>
      <c r="C26" s="117">
        <v>100</v>
      </c>
      <c r="D26" s="244">
        <f>'Приложение 4'!G478</f>
        <v>59958</v>
      </c>
    </row>
    <row r="27" spans="1:4" ht="30.75">
      <c r="A27" s="115" t="s">
        <v>28</v>
      </c>
      <c r="B27" s="108" t="s">
        <v>456</v>
      </c>
      <c r="C27" s="117"/>
      <c r="D27" s="244">
        <f>D28</f>
        <v>1569145</v>
      </c>
    </row>
    <row r="28" spans="1:4" ht="15">
      <c r="A28" s="109" t="s">
        <v>290</v>
      </c>
      <c r="B28" s="108" t="s">
        <v>456</v>
      </c>
      <c r="C28" s="117">
        <v>300</v>
      </c>
      <c r="D28" s="244">
        <f>'Приложение 4'!G485</f>
        <v>1569145</v>
      </c>
    </row>
    <row r="29" spans="1:4" ht="30.75">
      <c r="A29" s="159" t="s">
        <v>775</v>
      </c>
      <c r="B29" s="111" t="s">
        <v>367</v>
      </c>
      <c r="C29" s="118"/>
      <c r="D29" s="245">
        <f>D30+D41+D67</f>
        <v>52756240.44000001</v>
      </c>
    </row>
    <row r="30" spans="1:4" ht="46.5">
      <c r="A30" s="159" t="s">
        <v>834</v>
      </c>
      <c r="B30" s="106" t="s">
        <v>383</v>
      </c>
      <c r="C30" s="118"/>
      <c r="D30" s="245">
        <f>D31+D38+D35</f>
        <v>2231890.7</v>
      </c>
    </row>
    <row r="31" spans="1:4" ht="30.75">
      <c r="A31" s="116" t="s">
        <v>215</v>
      </c>
      <c r="B31" s="106" t="s">
        <v>442</v>
      </c>
      <c r="C31" s="118"/>
      <c r="D31" s="245">
        <f>D32</f>
        <v>1538449.11</v>
      </c>
    </row>
    <row r="32" spans="1:4" ht="30.75">
      <c r="A32" s="169" t="s">
        <v>23</v>
      </c>
      <c r="B32" s="108" t="s">
        <v>216</v>
      </c>
      <c r="C32" s="117"/>
      <c r="D32" s="247">
        <f>D33+D34</f>
        <v>1538449.11</v>
      </c>
    </row>
    <row r="33" spans="1:4" ht="46.5">
      <c r="A33" s="109" t="s">
        <v>54</v>
      </c>
      <c r="B33" s="108" t="s">
        <v>216</v>
      </c>
      <c r="C33" s="117">
        <v>100</v>
      </c>
      <c r="D33" s="244">
        <f>'Приложение 4'!G281</f>
        <v>1470369.11</v>
      </c>
    </row>
    <row r="34" spans="1:4" ht="18.75" customHeight="1">
      <c r="A34" s="109" t="s">
        <v>161</v>
      </c>
      <c r="B34" s="108" t="s">
        <v>216</v>
      </c>
      <c r="C34" s="117">
        <v>200</v>
      </c>
      <c r="D34" s="244">
        <f>'Приложение 4'!G282</f>
        <v>68080</v>
      </c>
    </row>
    <row r="35" spans="1:4" ht="45.75" customHeight="1">
      <c r="A35" s="312" t="s">
        <v>630</v>
      </c>
      <c r="B35" s="273" t="s">
        <v>631</v>
      </c>
      <c r="C35" s="117"/>
      <c r="D35" s="241">
        <f>D36+D37</f>
        <v>611513.5900000001</v>
      </c>
    </row>
    <row r="36" spans="1:4" ht="50.25" customHeight="1">
      <c r="A36" s="270" t="s">
        <v>54</v>
      </c>
      <c r="B36" s="272" t="s">
        <v>631</v>
      </c>
      <c r="C36" s="117">
        <v>100</v>
      </c>
      <c r="D36" s="244">
        <f>'Приложение 4'!G284</f>
        <v>524025.03</v>
      </c>
    </row>
    <row r="37" spans="1:4" ht="24.75" customHeight="1">
      <c r="A37" s="270" t="s">
        <v>161</v>
      </c>
      <c r="B37" s="272" t="s">
        <v>631</v>
      </c>
      <c r="C37" s="117">
        <v>200</v>
      </c>
      <c r="D37" s="244">
        <f>'Приложение 4'!G285</f>
        <v>87488.56</v>
      </c>
    </row>
    <row r="38" spans="1:4" ht="46.5">
      <c r="A38" s="105" t="s">
        <v>186</v>
      </c>
      <c r="B38" s="106" t="s">
        <v>406</v>
      </c>
      <c r="C38" s="117"/>
      <c r="D38" s="245">
        <f>D39</f>
        <v>81928</v>
      </c>
    </row>
    <row r="39" spans="1:4" ht="30.75">
      <c r="A39" s="169" t="s">
        <v>1</v>
      </c>
      <c r="B39" s="108" t="s">
        <v>187</v>
      </c>
      <c r="C39" s="117"/>
      <c r="D39" s="247">
        <f>D40</f>
        <v>81928</v>
      </c>
    </row>
    <row r="40" spans="1:4" ht="30.75">
      <c r="A40" s="109" t="s">
        <v>55</v>
      </c>
      <c r="B40" s="108" t="s">
        <v>187</v>
      </c>
      <c r="C40" s="117">
        <v>600</v>
      </c>
      <c r="D40" s="247">
        <f>'Приложение 4'!G46</f>
        <v>81928</v>
      </c>
    </row>
    <row r="41" spans="1:4" ht="46.5">
      <c r="A41" s="159" t="s">
        <v>814</v>
      </c>
      <c r="B41" s="106" t="s">
        <v>385</v>
      </c>
      <c r="C41" s="118"/>
      <c r="D41" s="245">
        <f>D42+D64</f>
        <v>45588719.54000001</v>
      </c>
    </row>
    <row r="42" spans="1:4" ht="30.75">
      <c r="A42" s="116" t="s">
        <v>212</v>
      </c>
      <c r="B42" s="106" t="s">
        <v>439</v>
      </c>
      <c r="C42" s="118"/>
      <c r="D42" s="245">
        <f>D43+D45+D48+D51+D58+D60+D62</f>
        <v>45530015.230000004</v>
      </c>
    </row>
    <row r="43" spans="1:4" ht="15">
      <c r="A43" s="101" t="s">
        <v>275</v>
      </c>
      <c r="B43" s="119" t="s">
        <v>231</v>
      </c>
      <c r="C43" s="120"/>
      <c r="D43" s="241">
        <f>D44</f>
        <v>2114658.28</v>
      </c>
    </row>
    <row r="44" spans="1:4" ht="15">
      <c r="A44" s="109" t="s">
        <v>290</v>
      </c>
      <c r="B44" s="121" t="s">
        <v>231</v>
      </c>
      <c r="C44" s="110">
        <v>300</v>
      </c>
      <c r="D44" s="244">
        <f>'Приложение 4'!G334</f>
        <v>2114658.28</v>
      </c>
    </row>
    <row r="45" spans="1:4" ht="30.75">
      <c r="A45" s="101" t="s">
        <v>343</v>
      </c>
      <c r="B45" s="119" t="s">
        <v>232</v>
      </c>
      <c r="C45" s="118"/>
      <c r="D45" s="245">
        <f>D46+D47</f>
        <v>71733.92000000001</v>
      </c>
    </row>
    <row r="46" spans="1:4" ht="18.75" customHeight="1">
      <c r="A46" s="109" t="s">
        <v>161</v>
      </c>
      <c r="B46" s="121" t="s">
        <v>232</v>
      </c>
      <c r="C46" s="110">
        <v>200</v>
      </c>
      <c r="D46" s="244">
        <f>'Приложение 4'!G317</f>
        <v>1034.6</v>
      </c>
    </row>
    <row r="47" spans="1:4" ht="15">
      <c r="A47" s="109" t="s">
        <v>290</v>
      </c>
      <c r="B47" s="121" t="s">
        <v>232</v>
      </c>
      <c r="C47" s="110">
        <v>300</v>
      </c>
      <c r="D47" s="244">
        <f>'Приложение 4'!G318</f>
        <v>70699.32</v>
      </c>
    </row>
    <row r="48" spans="1:4" ht="30.75">
      <c r="A48" s="170" t="s">
        <v>267</v>
      </c>
      <c r="B48" s="119" t="s">
        <v>233</v>
      </c>
      <c r="C48" s="118"/>
      <c r="D48" s="245">
        <f>D50+D49</f>
        <v>106239.06</v>
      </c>
    </row>
    <row r="49" spans="1:4" ht="18.75" customHeight="1">
      <c r="A49" s="109" t="s">
        <v>161</v>
      </c>
      <c r="B49" s="121" t="s">
        <v>233</v>
      </c>
      <c r="C49" s="117">
        <v>200</v>
      </c>
      <c r="D49" s="244">
        <f>'Приложение 4'!G320</f>
        <v>1627.7</v>
      </c>
    </row>
    <row r="50" spans="1:4" ht="15">
      <c r="A50" s="109" t="s">
        <v>290</v>
      </c>
      <c r="B50" s="121" t="s">
        <v>233</v>
      </c>
      <c r="C50" s="110">
        <v>300</v>
      </c>
      <c r="D50" s="244">
        <f>'Приложение 4'!G321</f>
        <v>104611.36</v>
      </c>
    </row>
    <row r="51" spans="1:4" ht="15">
      <c r="A51" s="101" t="s">
        <v>282</v>
      </c>
      <c r="B51" s="119" t="s">
        <v>234</v>
      </c>
      <c r="C51" s="118"/>
      <c r="D51" s="245">
        <f>D52+D55</f>
        <v>4843688.66</v>
      </c>
    </row>
    <row r="52" spans="1:4" ht="15">
      <c r="A52" s="170" t="s">
        <v>16</v>
      </c>
      <c r="B52" s="119" t="s">
        <v>235</v>
      </c>
      <c r="C52" s="118"/>
      <c r="D52" s="245">
        <f>D53+D54</f>
        <v>4252775.07</v>
      </c>
    </row>
    <row r="53" spans="1:4" ht="18.75" customHeight="1">
      <c r="A53" s="109" t="s">
        <v>161</v>
      </c>
      <c r="B53" s="121" t="s">
        <v>235</v>
      </c>
      <c r="C53" s="110">
        <v>200</v>
      </c>
      <c r="D53" s="244">
        <f>'Приложение 4'!G324</f>
        <v>65003.67</v>
      </c>
    </row>
    <row r="54" spans="1:4" ht="15">
      <c r="A54" s="109" t="s">
        <v>290</v>
      </c>
      <c r="B54" s="121" t="s">
        <v>235</v>
      </c>
      <c r="C54" s="110">
        <v>300</v>
      </c>
      <c r="D54" s="244">
        <f>'Приложение 4'!G325</f>
        <v>4187771.4</v>
      </c>
    </row>
    <row r="55" spans="1:4" ht="15">
      <c r="A55" s="170" t="s">
        <v>56</v>
      </c>
      <c r="B55" s="119" t="s">
        <v>236</v>
      </c>
      <c r="C55" s="118"/>
      <c r="D55" s="241">
        <f>D56+D57</f>
        <v>590913.59</v>
      </c>
    </row>
    <row r="56" spans="1:4" ht="18.75" customHeight="1">
      <c r="A56" s="109" t="s">
        <v>161</v>
      </c>
      <c r="B56" s="121" t="s">
        <v>236</v>
      </c>
      <c r="C56" s="110">
        <v>200</v>
      </c>
      <c r="D56" s="244">
        <f>'Приложение 4'!G327</f>
        <v>10306.72</v>
      </c>
    </row>
    <row r="57" spans="1:4" ht="15">
      <c r="A57" s="109" t="s">
        <v>290</v>
      </c>
      <c r="B57" s="121" t="s">
        <v>236</v>
      </c>
      <c r="C57" s="110">
        <v>300</v>
      </c>
      <c r="D57" s="244">
        <f>'Приложение 4'!G328</f>
        <v>580606.87</v>
      </c>
    </row>
    <row r="58" spans="1:4" ht="15">
      <c r="A58" s="116" t="s">
        <v>280</v>
      </c>
      <c r="B58" s="160" t="s">
        <v>213</v>
      </c>
      <c r="C58" s="118"/>
      <c r="D58" s="245">
        <f>D59</f>
        <v>808296.26</v>
      </c>
    </row>
    <row r="59" spans="1:4" ht="15">
      <c r="A59" s="109" t="s">
        <v>290</v>
      </c>
      <c r="B59" s="156" t="s">
        <v>213</v>
      </c>
      <c r="C59" s="122">
        <v>300</v>
      </c>
      <c r="D59" s="244">
        <f>'Приложение 4'!G269</f>
        <v>808296.26</v>
      </c>
    </row>
    <row r="60" spans="1:4" ht="30.75">
      <c r="A60" s="316" t="s">
        <v>632</v>
      </c>
      <c r="B60" s="111" t="s">
        <v>633</v>
      </c>
      <c r="C60" s="129"/>
      <c r="D60" s="244">
        <f>D61</f>
        <v>34463140.74</v>
      </c>
    </row>
    <row r="61" spans="1:4" ht="15">
      <c r="A61" s="213" t="s">
        <v>290</v>
      </c>
      <c r="B61" s="127" t="s">
        <v>633</v>
      </c>
      <c r="C61" s="130" t="s">
        <v>326</v>
      </c>
      <c r="D61" s="244">
        <f>'Приложение 4'!G336</f>
        <v>34463140.74</v>
      </c>
    </row>
    <row r="62" spans="1:4" ht="46.5">
      <c r="A62" s="316" t="s">
        <v>650</v>
      </c>
      <c r="B62" s="111" t="s">
        <v>651</v>
      </c>
      <c r="C62" s="129"/>
      <c r="D62" s="241">
        <f>D63</f>
        <v>3122258.31</v>
      </c>
    </row>
    <row r="63" spans="1:4" ht="15">
      <c r="A63" s="213" t="s">
        <v>290</v>
      </c>
      <c r="B63" s="127" t="s">
        <v>651</v>
      </c>
      <c r="C63" s="130" t="s">
        <v>326</v>
      </c>
      <c r="D63" s="244">
        <f>'Приложение 4'!G338</f>
        <v>3122258.31</v>
      </c>
    </row>
    <row r="64" spans="1:4" ht="30.75">
      <c r="A64" s="101" t="s">
        <v>188</v>
      </c>
      <c r="B64" s="160" t="s">
        <v>407</v>
      </c>
      <c r="C64" s="122"/>
      <c r="D64" s="241">
        <f>D65</f>
        <v>58704.31</v>
      </c>
    </row>
    <row r="65" spans="1:4" ht="15">
      <c r="A65" s="105" t="s">
        <v>189</v>
      </c>
      <c r="B65" s="119" t="s">
        <v>272</v>
      </c>
      <c r="C65" s="118"/>
      <c r="D65" s="241">
        <f>D66</f>
        <v>58704.31</v>
      </c>
    </row>
    <row r="66" spans="1:4" ht="18.75" customHeight="1">
      <c r="A66" s="109" t="s">
        <v>161</v>
      </c>
      <c r="B66" s="121" t="s">
        <v>272</v>
      </c>
      <c r="C66" s="122">
        <v>200</v>
      </c>
      <c r="D66" s="244">
        <f>'Приложение 4'!G50</f>
        <v>58704.31</v>
      </c>
    </row>
    <row r="67" spans="1:4" ht="46.5">
      <c r="A67" s="159" t="s">
        <v>778</v>
      </c>
      <c r="B67" s="106" t="s">
        <v>384</v>
      </c>
      <c r="C67" s="117"/>
      <c r="D67" s="245">
        <f>D68+D71+D74</f>
        <v>4935630.2</v>
      </c>
    </row>
    <row r="68" spans="1:4" ht="46.5">
      <c r="A68" s="101" t="s">
        <v>583</v>
      </c>
      <c r="B68" s="106" t="s">
        <v>441</v>
      </c>
      <c r="C68" s="117"/>
      <c r="D68" s="245">
        <f>D69</f>
        <v>3626434.67</v>
      </c>
    </row>
    <row r="69" spans="1:4" ht="30.75">
      <c r="A69" s="170" t="s">
        <v>175</v>
      </c>
      <c r="B69" s="119" t="s">
        <v>214</v>
      </c>
      <c r="C69" s="118"/>
      <c r="D69" s="245">
        <f>D70</f>
        <v>3626434.67</v>
      </c>
    </row>
    <row r="70" spans="1:4" ht="15">
      <c r="A70" s="109" t="s">
        <v>290</v>
      </c>
      <c r="B70" s="121" t="s">
        <v>214</v>
      </c>
      <c r="C70" s="122">
        <v>300</v>
      </c>
      <c r="D70" s="244">
        <f>'Приложение 4'!G275</f>
        <v>3626434.67</v>
      </c>
    </row>
    <row r="71" spans="1:4" ht="30.75">
      <c r="A71" s="116" t="s">
        <v>191</v>
      </c>
      <c r="B71" s="119" t="s">
        <v>408</v>
      </c>
      <c r="C71" s="122"/>
      <c r="D71" s="241">
        <f>D72</f>
        <v>90950</v>
      </c>
    </row>
    <row r="72" spans="1:4" ht="15">
      <c r="A72" s="105" t="s">
        <v>189</v>
      </c>
      <c r="B72" s="119" t="s">
        <v>192</v>
      </c>
      <c r="C72" s="118"/>
      <c r="D72" s="245">
        <f>D73</f>
        <v>90950</v>
      </c>
    </row>
    <row r="73" spans="1:4" ht="18.75" customHeight="1">
      <c r="A73" s="109" t="s">
        <v>161</v>
      </c>
      <c r="B73" s="121" t="s">
        <v>192</v>
      </c>
      <c r="C73" s="117">
        <v>200</v>
      </c>
      <c r="D73" s="244">
        <f>'Приложение 4'!G60</f>
        <v>90950</v>
      </c>
    </row>
    <row r="74" spans="1:4" ht="46.5">
      <c r="A74" s="116" t="s">
        <v>580</v>
      </c>
      <c r="B74" s="119" t="s">
        <v>409</v>
      </c>
      <c r="C74" s="117"/>
      <c r="D74" s="245">
        <f>D75+D78</f>
        <v>1218245.53</v>
      </c>
    </row>
    <row r="75" spans="1:4" ht="46.5">
      <c r="A75" s="101" t="s">
        <v>0</v>
      </c>
      <c r="B75" s="119" t="s">
        <v>190</v>
      </c>
      <c r="C75" s="118"/>
      <c r="D75" s="245">
        <f>D76+D77</f>
        <v>964100</v>
      </c>
    </row>
    <row r="76" spans="1:4" ht="46.5">
      <c r="A76" s="109" t="s">
        <v>54</v>
      </c>
      <c r="B76" s="121" t="s">
        <v>190</v>
      </c>
      <c r="C76" s="117">
        <v>100</v>
      </c>
      <c r="D76" s="244">
        <f>'Приложение 4'!G54</f>
        <v>917400</v>
      </c>
    </row>
    <row r="77" spans="1:4" ht="18.75" customHeight="1">
      <c r="A77" s="109" t="s">
        <v>161</v>
      </c>
      <c r="B77" s="121" t="s">
        <v>190</v>
      </c>
      <c r="C77" s="117">
        <v>200</v>
      </c>
      <c r="D77" s="244">
        <f>'Приложение 4'!G55</f>
        <v>46700</v>
      </c>
    </row>
    <row r="78" spans="1:4" ht="18.75" customHeight="1">
      <c r="A78" s="215" t="s">
        <v>180</v>
      </c>
      <c r="B78" s="106" t="s">
        <v>488</v>
      </c>
      <c r="C78" s="117"/>
      <c r="D78" s="241">
        <f>D79</f>
        <v>254145.53</v>
      </c>
    </row>
    <row r="79" spans="1:4" ht="54" customHeight="1">
      <c r="A79" s="109" t="s">
        <v>54</v>
      </c>
      <c r="B79" s="108" t="s">
        <v>488</v>
      </c>
      <c r="C79" s="117">
        <v>100</v>
      </c>
      <c r="D79" s="244">
        <f>'Приложение 4'!G57</f>
        <v>254145.53</v>
      </c>
    </row>
    <row r="80" spans="1:4" ht="30.75">
      <c r="A80" s="159" t="s">
        <v>835</v>
      </c>
      <c r="B80" s="111" t="s">
        <v>378</v>
      </c>
      <c r="C80" s="118"/>
      <c r="D80" s="245">
        <f>D81+D90+D137</f>
        <v>299109504.82000005</v>
      </c>
    </row>
    <row r="81" spans="1:4" ht="46.5">
      <c r="A81" s="162" t="s">
        <v>836</v>
      </c>
      <c r="B81" s="106" t="s">
        <v>390</v>
      </c>
      <c r="C81" s="118"/>
      <c r="D81" s="245">
        <f>D82+D87</f>
        <v>5489127.12</v>
      </c>
    </row>
    <row r="82" spans="1:4" ht="50.25" customHeight="1">
      <c r="A82" s="116" t="s">
        <v>808</v>
      </c>
      <c r="B82" s="106" t="s">
        <v>432</v>
      </c>
      <c r="C82" s="118"/>
      <c r="D82" s="245">
        <f>D83</f>
        <v>5460339.12</v>
      </c>
    </row>
    <row r="83" spans="1:4" ht="18" customHeight="1">
      <c r="A83" s="101" t="s">
        <v>168</v>
      </c>
      <c r="B83" s="119" t="s">
        <v>254</v>
      </c>
      <c r="C83" s="117"/>
      <c r="D83" s="245">
        <f>D84+D85+D86</f>
        <v>5460339.12</v>
      </c>
    </row>
    <row r="84" spans="1:4" ht="46.5">
      <c r="A84" s="109" t="s">
        <v>54</v>
      </c>
      <c r="B84" s="121" t="s">
        <v>254</v>
      </c>
      <c r="C84" s="122">
        <v>100</v>
      </c>
      <c r="D84" s="244">
        <f>'Приложение 4'!G431</f>
        <v>4960294.94</v>
      </c>
    </row>
    <row r="85" spans="1:4" ht="19.5" customHeight="1">
      <c r="A85" s="109" t="s">
        <v>161</v>
      </c>
      <c r="B85" s="121" t="s">
        <v>254</v>
      </c>
      <c r="C85" s="122">
        <v>200</v>
      </c>
      <c r="D85" s="244">
        <f>'Приложение 4'!G432</f>
        <v>495044.18</v>
      </c>
    </row>
    <row r="86" spans="1:4" ht="19.5" customHeight="1">
      <c r="A86" s="109" t="s">
        <v>269</v>
      </c>
      <c r="B86" s="121"/>
      <c r="C86" s="122">
        <v>800</v>
      </c>
      <c r="D86" s="244">
        <f>'Приложение 4'!G433</f>
        <v>5000</v>
      </c>
    </row>
    <row r="87" spans="1:4" ht="30.75">
      <c r="A87" s="116" t="s">
        <v>253</v>
      </c>
      <c r="B87" s="119" t="s">
        <v>433</v>
      </c>
      <c r="C87" s="122"/>
      <c r="D87" s="245">
        <f>D88</f>
        <v>28788</v>
      </c>
    </row>
    <row r="88" spans="1:4" ht="30.75">
      <c r="A88" s="162" t="s">
        <v>344</v>
      </c>
      <c r="B88" s="119" t="s">
        <v>255</v>
      </c>
      <c r="C88" s="118"/>
      <c r="D88" s="245">
        <f>D89</f>
        <v>28788</v>
      </c>
    </row>
    <row r="89" spans="1:4" ht="46.5">
      <c r="A89" s="109" t="s">
        <v>54</v>
      </c>
      <c r="B89" s="121" t="s">
        <v>255</v>
      </c>
      <c r="C89" s="122">
        <v>100</v>
      </c>
      <c r="D89" s="244">
        <f>'Приложение 4'!G436</f>
        <v>28788</v>
      </c>
    </row>
    <row r="90" spans="1:4" ht="46.5">
      <c r="A90" s="159" t="s">
        <v>802</v>
      </c>
      <c r="B90" s="106" t="s">
        <v>386</v>
      </c>
      <c r="C90" s="118"/>
      <c r="D90" s="245">
        <f>D91+D98+D107+D110+D119+D124+D132+D129</f>
        <v>287932565.79</v>
      </c>
    </row>
    <row r="91" spans="1:4" ht="15">
      <c r="A91" s="116" t="s">
        <v>240</v>
      </c>
      <c r="B91" s="106" t="s">
        <v>424</v>
      </c>
      <c r="C91" s="118"/>
      <c r="D91" s="245">
        <f>D92+D94+D96</f>
        <v>13892899.43</v>
      </c>
    </row>
    <row r="92" spans="1:4" ht="15">
      <c r="A92" s="101" t="s">
        <v>40</v>
      </c>
      <c r="B92" s="119" t="s">
        <v>256</v>
      </c>
      <c r="C92" s="118"/>
      <c r="D92" s="245">
        <f>D93</f>
        <v>339996.35</v>
      </c>
    </row>
    <row r="93" spans="1:4" ht="15">
      <c r="A93" s="109" t="s">
        <v>290</v>
      </c>
      <c r="B93" s="121" t="s">
        <v>256</v>
      </c>
      <c r="C93" s="122">
        <v>300</v>
      </c>
      <c r="D93" s="244">
        <f>'Приложение 4'!G453</f>
        <v>339996.35</v>
      </c>
    </row>
    <row r="94" spans="1:4" ht="78">
      <c r="A94" s="170" t="s">
        <v>220</v>
      </c>
      <c r="B94" s="119" t="s">
        <v>241</v>
      </c>
      <c r="C94" s="118"/>
      <c r="D94" s="245">
        <f>D95</f>
        <v>6557185.02</v>
      </c>
    </row>
    <row r="95" spans="1:4" ht="30.75">
      <c r="A95" s="109" t="s">
        <v>55</v>
      </c>
      <c r="B95" s="121" t="s">
        <v>241</v>
      </c>
      <c r="C95" s="122">
        <v>600</v>
      </c>
      <c r="D95" s="244">
        <f>'Приложение 4'!G360</f>
        <v>6557185.02</v>
      </c>
    </row>
    <row r="96" spans="1:4" ht="18.75" customHeight="1">
      <c r="A96" s="101" t="s">
        <v>168</v>
      </c>
      <c r="B96" s="160" t="s">
        <v>242</v>
      </c>
      <c r="C96" s="118"/>
      <c r="D96" s="241">
        <f>D97</f>
        <v>6995718.06</v>
      </c>
    </row>
    <row r="97" spans="1:4" ht="30.75">
      <c r="A97" s="109" t="s">
        <v>55</v>
      </c>
      <c r="B97" s="156" t="s">
        <v>242</v>
      </c>
      <c r="C97" s="122">
        <v>600</v>
      </c>
      <c r="D97" s="244">
        <f>'Приложение 4'!G362</f>
        <v>6995718.06</v>
      </c>
    </row>
    <row r="98" spans="1:4" ht="15">
      <c r="A98" s="116" t="s">
        <v>243</v>
      </c>
      <c r="B98" s="160" t="s">
        <v>425</v>
      </c>
      <c r="C98" s="122"/>
      <c r="D98" s="241">
        <f>D99+D103+D105+D101</f>
        <v>250553229.42</v>
      </c>
    </row>
    <row r="99" spans="1:4" ht="78">
      <c r="A99" s="170" t="s">
        <v>160</v>
      </c>
      <c r="B99" s="119" t="s">
        <v>244</v>
      </c>
      <c r="C99" s="118"/>
      <c r="D99" s="245">
        <f>D100</f>
        <v>199188236.63</v>
      </c>
    </row>
    <row r="100" spans="1:4" ht="30.75">
      <c r="A100" s="109" t="s">
        <v>55</v>
      </c>
      <c r="B100" s="121" t="s">
        <v>244</v>
      </c>
      <c r="C100" s="122">
        <v>600</v>
      </c>
      <c r="D100" s="244">
        <f>'Приложение 4'!G368</f>
        <v>199188236.63</v>
      </c>
    </row>
    <row r="101" spans="1:4" ht="30.75">
      <c r="A101" s="101" t="s">
        <v>648</v>
      </c>
      <c r="B101" s="106" t="s">
        <v>649</v>
      </c>
      <c r="C101" s="120"/>
      <c r="D101" s="241">
        <f>D102</f>
        <v>13378055.88</v>
      </c>
    </row>
    <row r="102" spans="1:4" ht="30.75">
      <c r="A102" s="109" t="s">
        <v>55</v>
      </c>
      <c r="B102" s="108" t="s">
        <v>649</v>
      </c>
      <c r="C102" s="122">
        <v>600</v>
      </c>
      <c r="D102" s="244">
        <f>'Приложение 4'!G370</f>
        <v>13378055.88</v>
      </c>
    </row>
    <row r="103" spans="1:4" ht="18.75" customHeight="1">
      <c r="A103" s="101" t="s">
        <v>168</v>
      </c>
      <c r="B103" s="160" t="s">
        <v>245</v>
      </c>
      <c r="C103" s="118"/>
      <c r="D103" s="241">
        <f>D104</f>
        <v>37865516.91</v>
      </c>
    </row>
    <row r="104" spans="1:4" ht="30.75">
      <c r="A104" s="109" t="s">
        <v>55</v>
      </c>
      <c r="B104" s="156" t="s">
        <v>245</v>
      </c>
      <c r="C104" s="122">
        <v>600</v>
      </c>
      <c r="D104" s="244">
        <f>'Приложение 4'!G372</f>
        <v>37865516.91</v>
      </c>
    </row>
    <row r="105" spans="1:4" ht="15">
      <c r="A105" s="212" t="s">
        <v>533</v>
      </c>
      <c r="B105" s="103" t="s">
        <v>532</v>
      </c>
      <c r="C105" s="118"/>
      <c r="D105" s="241">
        <f>D106</f>
        <v>121420</v>
      </c>
    </row>
    <row r="106" spans="1:4" ht="30.75">
      <c r="A106" s="213" t="s">
        <v>55</v>
      </c>
      <c r="B106" s="100" t="s">
        <v>532</v>
      </c>
      <c r="C106" s="110">
        <v>600</v>
      </c>
      <c r="D106" s="244">
        <f>'Приложение 4'!G374</f>
        <v>121420</v>
      </c>
    </row>
    <row r="107" spans="1:4" ht="30.75">
      <c r="A107" s="116" t="s">
        <v>246</v>
      </c>
      <c r="B107" s="119" t="s">
        <v>440</v>
      </c>
      <c r="C107" s="122"/>
      <c r="D107" s="241">
        <f>D108</f>
        <v>9510206</v>
      </c>
    </row>
    <row r="108" spans="1:4" ht="62.25">
      <c r="A108" s="170" t="s">
        <v>27</v>
      </c>
      <c r="B108" s="119" t="s">
        <v>247</v>
      </c>
      <c r="C108" s="118"/>
      <c r="D108" s="245">
        <f>D109</f>
        <v>9510206</v>
      </c>
    </row>
    <row r="109" spans="1:4" ht="15">
      <c r="A109" s="109" t="s">
        <v>290</v>
      </c>
      <c r="B109" s="121" t="s">
        <v>247</v>
      </c>
      <c r="C109" s="122">
        <v>300</v>
      </c>
      <c r="D109" s="244">
        <f>'Приложение 4'!G447</f>
        <v>9510206</v>
      </c>
    </row>
    <row r="110" spans="1:4" ht="15">
      <c r="A110" s="116" t="s">
        <v>248</v>
      </c>
      <c r="B110" s="119" t="s">
        <v>426</v>
      </c>
      <c r="C110" s="122"/>
      <c r="D110" s="241">
        <f>D111+D113+D115+D117</f>
        <v>6183342.41</v>
      </c>
    </row>
    <row r="111" spans="1:4" ht="51" customHeight="1">
      <c r="A111" s="116" t="s">
        <v>526</v>
      </c>
      <c r="B111" s="106" t="s">
        <v>527</v>
      </c>
      <c r="C111" s="113"/>
      <c r="D111" s="241">
        <f>D112</f>
        <v>204302.61</v>
      </c>
    </row>
    <row r="112" spans="1:4" ht="30.75">
      <c r="A112" s="109" t="s">
        <v>55</v>
      </c>
      <c r="B112" s="108" t="s">
        <v>527</v>
      </c>
      <c r="C112" s="110">
        <v>600</v>
      </c>
      <c r="D112" s="244">
        <f>'Приложение 4'!G377</f>
        <v>204302.61</v>
      </c>
    </row>
    <row r="113" spans="1:4" ht="46.5">
      <c r="A113" s="116" t="s">
        <v>449</v>
      </c>
      <c r="B113" s="119" t="s">
        <v>12</v>
      </c>
      <c r="C113" s="122"/>
      <c r="D113" s="241">
        <f>D114</f>
        <v>2162134.25</v>
      </c>
    </row>
    <row r="114" spans="1:4" ht="30.75">
      <c r="A114" s="109" t="s">
        <v>55</v>
      </c>
      <c r="B114" s="121" t="s">
        <v>12</v>
      </c>
      <c r="C114" s="122">
        <v>600</v>
      </c>
      <c r="D114" s="244">
        <f>'Приложение 4'!G379</f>
        <v>2162134.25</v>
      </c>
    </row>
    <row r="115" spans="1:4" ht="46.5">
      <c r="A115" s="312" t="s">
        <v>671</v>
      </c>
      <c r="B115" s="273" t="s">
        <v>672</v>
      </c>
      <c r="C115" s="326"/>
      <c r="D115" s="261">
        <f>D116</f>
        <v>3005172.48</v>
      </c>
    </row>
    <row r="116" spans="1:4" ht="30.75">
      <c r="A116" s="270" t="s">
        <v>55</v>
      </c>
      <c r="B116" s="272" t="s">
        <v>672</v>
      </c>
      <c r="C116" s="326">
        <v>600</v>
      </c>
      <c r="D116" s="265">
        <f>'Приложение 4'!G381</f>
        <v>3005172.48</v>
      </c>
    </row>
    <row r="117" spans="1:4" ht="30.75">
      <c r="A117" s="312" t="s">
        <v>673</v>
      </c>
      <c r="B117" s="273" t="s">
        <v>674</v>
      </c>
      <c r="C117" s="324"/>
      <c r="D117" s="261">
        <f>D118</f>
        <v>811733.07</v>
      </c>
    </row>
    <row r="118" spans="1:4" ht="30.75">
      <c r="A118" s="270" t="s">
        <v>55</v>
      </c>
      <c r="B118" s="272" t="s">
        <v>674</v>
      </c>
      <c r="C118" s="326">
        <v>600</v>
      </c>
      <c r="D118" s="265">
        <f>'Приложение 4'!G383</f>
        <v>811733.07</v>
      </c>
    </row>
    <row r="119" spans="1:4" ht="15">
      <c r="A119" s="116" t="s">
        <v>249</v>
      </c>
      <c r="B119" s="119" t="s">
        <v>427</v>
      </c>
      <c r="C119" s="122"/>
      <c r="D119" s="241">
        <f>D120+D122</f>
        <v>2619868.96</v>
      </c>
    </row>
    <row r="120" spans="1:4" ht="30.75">
      <c r="A120" s="116" t="s">
        <v>528</v>
      </c>
      <c r="B120" s="106" t="s">
        <v>529</v>
      </c>
      <c r="C120" s="113"/>
      <c r="D120" s="241">
        <f>D121</f>
        <v>219657.96</v>
      </c>
    </row>
    <row r="121" spans="1:4" ht="30.75">
      <c r="A121" s="109" t="s">
        <v>55</v>
      </c>
      <c r="B121" s="108" t="s">
        <v>529</v>
      </c>
      <c r="C121" s="117">
        <v>600</v>
      </c>
      <c r="D121" s="244">
        <f>'Приложение 4'!G386</f>
        <v>219657.96</v>
      </c>
    </row>
    <row r="122" spans="1:4" ht="30.75">
      <c r="A122" s="116" t="s">
        <v>549</v>
      </c>
      <c r="B122" s="106" t="s">
        <v>250</v>
      </c>
      <c r="C122" s="118"/>
      <c r="D122" s="245">
        <f>D123</f>
        <v>2400211</v>
      </c>
    </row>
    <row r="123" spans="1:4" ht="30.75">
      <c r="A123" s="109" t="s">
        <v>55</v>
      </c>
      <c r="B123" s="108" t="s">
        <v>250</v>
      </c>
      <c r="C123" s="117">
        <v>600</v>
      </c>
      <c r="D123" s="244">
        <f>'Приложение 4'!G388</f>
        <v>2400211</v>
      </c>
    </row>
    <row r="124" spans="1:4" ht="15">
      <c r="A124" s="212" t="s">
        <v>499</v>
      </c>
      <c r="B124" s="106" t="s">
        <v>497</v>
      </c>
      <c r="C124" s="113"/>
      <c r="D124" s="241">
        <f>D125+D127</f>
        <v>1209873.5899999999</v>
      </c>
    </row>
    <row r="125" spans="1:4" ht="38.25" customHeight="1">
      <c r="A125" s="212" t="s">
        <v>531</v>
      </c>
      <c r="B125" s="106" t="s">
        <v>530</v>
      </c>
      <c r="C125" s="113"/>
      <c r="D125" s="241">
        <f>D126</f>
        <v>444942.63</v>
      </c>
    </row>
    <row r="126" spans="1:4" ht="30.75">
      <c r="A126" s="213" t="s">
        <v>55</v>
      </c>
      <c r="B126" s="108" t="s">
        <v>530</v>
      </c>
      <c r="C126" s="117">
        <v>600</v>
      </c>
      <c r="D126" s="244">
        <f>'Приложение 4'!G391</f>
        <v>444942.63</v>
      </c>
    </row>
    <row r="127" spans="1:4" ht="46.5">
      <c r="A127" s="212" t="s">
        <v>500</v>
      </c>
      <c r="B127" s="106" t="s">
        <v>498</v>
      </c>
      <c r="C127" s="118"/>
      <c r="D127" s="241">
        <f>D128</f>
        <v>764930.96</v>
      </c>
    </row>
    <row r="128" spans="1:4" ht="30.75">
      <c r="A128" s="213" t="s">
        <v>55</v>
      </c>
      <c r="B128" s="108" t="s">
        <v>498</v>
      </c>
      <c r="C128" s="117">
        <v>600</v>
      </c>
      <c r="D128" s="244">
        <f>'Приложение 4'!G393</f>
        <v>764930.96</v>
      </c>
    </row>
    <row r="129" spans="1:4" ht="15">
      <c r="A129" s="345" t="s">
        <v>760</v>
      </c>
      <c r="B129" s="273" t="s">
        <v>761</v>
      </c>
      <c r="C129" s="309"/>
      <c r="D129" s="241">
        <f>D130</f>
        <v>1353031</v>
      </c>
    </row>
    <row r="130" spans="1:4" ht="46.5">
      <c r="A130" s="345" t="s">
        <v>762</v>
      </c>
      <c r="B130" s="273" t="s">
        <v>763</v>
      </c>
      <c r="C130" s="305"/>
      <c r="D130" s="241">
        <f>D131</f>
        <v>1353031</v>
      </c>
    </row>
    <row r="131" spans="1:4" ht="30.75">
      <c r="A131" s="270" t="s">
        <v>55</v>
      </c>
      <c r="B131" s="272" t="s">
        <v>763</v>
      </c>
      <c r="C131" s="309">
        <v>600</v>
      </c>
      <c r="D131" s="244">
        <f>'Приложение 4'!G396</f>
        <v>1353031</v>
      </c>
    </row>
    <row r="132" spans="1:4" ht="15">
      <c r="A132" s="212" t="s">
        <v>543</v>
      </c>
      <c r="B132" s="106" t="s">
        <v>542</v>
      </c>
      <c r="C132" s="117"/>
      <c r="D132" s="241">
        <f>D133+D135</f>
        <v>2610114.98</v>
      </c>
    </row>
    <row r="133" spans="1:4" ht="30.75">
      <c r="A133" s="212" t="s">
        <v>585</v>
      </c>
      <c r="B133" s="106" t="s">
        <v>541</v>
      </c>
      <c r="C133" s="118"/>
      <c r="D133" s="241">
        <f>D134</f>
        <v>1869794.98</v>
      </c>
    </row>
    <row r="134" spans="1:4" ht="30.75">
      <c r="A134" s="213" t="s">
        <v>55</v>
      </c>
      <c r="B134" s="108" t="s">
        <v>541</v>
      </c>
      <c r="C134" s="117">
        <v>600</v>
      </c>
      <c r="D134" s="244">
        <f>'Приложение 4'!G399</f>
        <v>1869794.98</v>
      </c>
    </row>
    <row r="135" spans="1:4" ht="30.75">
      <c r="A135" s="312" t="s">
        <v>764</v>
      </c>
      <c r="B135" s="273" t="s">
        <v>765</v>
      </c>
      <c r="C135" s="305"/>
      <c r="D135" s="241">
        <f>D136</f>
        <v>740320</v>
      </c>
    </row>
    <row r="136" spans="1:4" ht="30.75">
      <c r="A136" s="270" t="s">
        <v>766</v>
      </c>
      <c r="B136" s="272" t="s">
        <v>765</v>
      </c>
      <c r="C136" s="309">
        <v>600</v>
      </c>
      <c r="D136" s="244">
        <f>'Приложение 4'!G401</f>
        <v>740320</v>
      </c>
    </row>
    <row r="137" spans="1:4" ht="46.5">
      <c r="A137" s="162" t="s">
        <v>803</v>
      </c>
      <c r="B137" s="106" t="s">
        <v>393</v>
      </c>
      <c r="C137" s="118"/>
      <c r="D137" s="245">
        <f>D138+D142</f>
        <v>5687811.91</v>
      </c>
    </row>
    <row r="138" spans="1:4" ht="30.75">
      <c r="A138" s="162" t="s">
        <v>251</v>
      </c>
      <c r="B138" s="106" t="s">
        <v>428</v>
      </c>
      <c r="C138" s="118"/>
      <c r="D138" s="245">
        <f>D139</f>
        <v>4658719.91</v>
      </c>
    </row>
    <row r="139" spans="1:4" ht="15">
      <c r="A139" s="109" t="s">
        <v>168</v>
      </c>
      <c r="B139" s="160" t="s">
        <v>252</v>
      </c>
      <c r="C139" s="118"/>
      <c r="D139" s="245">
        <f>D140+D141</f>
        <v>4658719.91</v>
      </c>
    </row>
    <row r="140" spans="1:4" ht="46.5">
      <c r="A140" s="109" t="s">
        <v>54</v>
      </c>
      <c r="B140" s="156" t="s">
        <v>252</v>
      </c>
      <c r="C140" s="122">
        <v>100</v>
      </c>
      <c r="D140" s="244">
        <f>'Приложение 4'!G411</f>
        <v>4571718.11</v>
      </c>
    </row>
    <row r="141" spans="1:4" ht="18.75" customHeight="1">
      <c r="A141" s="109" t="s">
        <v>161</v>
      </c>
      <c r="B141" s="156" t="s">
        <v>252</v>
      </c>
      <c r="C141" s="122">
        <v>200</v>
      </c>
      <c r="D141" s="244">
        <f>'Приложение 4'!G412</f>
        <v>87001.8</v>
      </c>
    </row>
    <row r="142" spans="1:4" ht="18.75" customHeight="1">
      <c r="A142" s="312" t="s">
        <v>767</v>
      </c>
      <c r="B142" s="323" t="s">
        <v>768</v>
      </c>
      <c r="C142" s="324"/>
      <c r="D142" s="241">
        <f>D143</f>
        <v>1029092</v>
      </c>
    </row>
    <row r="143" spans="1:4" ht="41.25" customHeight="1">
      <c r="A143" s="312" t="s">
        <v>769</v>
      </c>
      <c r="B143" s="323" t="s">
        <v>770</v>
      </c>
      <c r="C143" s="324"/>
      <c r="D143" s="241">
        <f>D144</f>
        <v>1029092</v>
      </c>
    </row>
    <row r="144" spans="1:4" ht="34.5" customHeight="1">
      <c r="A144" s="270" t="s">
        <v>55</v>
      </c>
      <c r="B144" s="325" t="s">
        <v>770</v>
      </c>
      <c r="C144" s="309">
        <v>600</v>
      </c>
      <c r="D144" s="244">
        <f>'Приложение 4'!G415</f>
        <v>1029092</v>
      </c>
    </row>
    <row r="145" spans="1:4" ht="30.75">
      <c r="A145" s="101" t="s">
        <v>779</v>
      </c>
      <c r="B145" s="111" t="s">
        <v>368</v>
      </c>
      <c r="C145" s="118"/>
      <c r="D145" s="241">
        <f>D146</f>
        <v>263584.67000000004</v>
      </c>
    </row>
    <row r="146" spans="1:4" ht="53.25" customHeight="1">
      <c r="A146" s="101" t="s">
        <v>780</v>
      </c>
      <c r="B146" s="106" t="s">
        <v>405</v>
      </c>
      <c r="C146" s="118"/>
      <c r="D146" s="241">
        <f>D147</f>
        <v>263584.67000000004</v>
      </c>
    </row>
    <row r="147" spans="1:4" ht="46.5">
      <c r="A147" s="101" t="s">
        <v>133</v>
      </c>
      <c r="B147" s="106" t="s">
        <v>410</v>
      </c>
      <c r="C147" s="118"/>
      <c r="D147" s="241">
        <f>D148+D150</f>
        <v>263584.67000000004</v>
      </c>
    </row>
    <row r="148" spans="1:4" ht="15">
      <c r="A148" s="101" t="s">
        <v>315</v>
      </c>
      <c r="B148" s="106" t="s">
        <v>316</v>
      </c>
      <c r="C148" s="118"/>
      <c r="D148" s="241">
        <f>D149</f>
        <v>8700</v>
      </c>
    </row>
    <row r="149" spans="1:4" ht="18.75" customHeight="1">
      <c r="A149" s="109" t="s">
        <v>161</v>
      </c>
      <c r="B149" s="108" t="s">
        <v>316</v>
      </c>
      <c r="C149" s="117">
        <v>200</v>
      </c>
      <c r="D149" s="244">
        <f>'Приложение 4'!G65</f>
        <v>8700</v>
      </c>
    </row>
    <row r="150" spans="1:4" ht="15">
      <c r="A150" s="101" t="s">
        <v>134</v>
      </c>
      <c r="B150" s="106" t="s">
        <v>135</v>
      </c>
      <c r="C150" s="118"/>
      <c r="D150" s="241">
        <f>D151</f>
        <v>254884.67</v>
      </c>
    </row>
    <row r="151" spans="1:4" ht="18.75" customHeight="1">
      <c r="A151" s="109" t="s">
        <v>161</v>
      </c>
      <c r="B151" s="108" t="s">
        <v>135</v>
      </c>
      <c r="C151" s="117">
        <v>200</v>
      </c>
      <c r="D151" s="244">
        <f>'Приложение 4'!G67</f>
        <v>254884.67</v>
      </c>
    </row>
    <row r="152" spans="1:4" ht="36" customHeight="1">
      <c r="A152" s="139" t="s">
        <v>799</v>
      </c>
      <c r="B152" s="111" t="s">
        <v>655</v>
      </c>
      <c r="C152" s="117"/>
      <c r="D152" s="241">
        <f>D153</f>
        <v>816941</v>
      </c>
    </row>
    <row r="153" spans="1:4" ht="49.5" customHeight="1">
      <c r="A153" s="139" t="s">
        <v>825</v>
      </c>
      <c r="B153" s="111" t="s">
        <v>656</v>
      </c>
      <c r="C153" s="117"/>
      <c r="D153" s="241">
        <f>D154</f>
        <v>816941</v>
      </c>
    </row>
    <row r="154" spans="1:4" ht="18" customHeight="1">
      <c r="A154" s="139" t="s">
        <v>653</v>
      </c>
      <c r="B154" s="111" t="s">
        <v>657</v>
      </c>
      <c r="C154" s="117"/>
      <c r="D154" s="241">
        <f>D155+D157+D170</f>
        <v>816941</v>
      </c>
    </row>
    <row r="155" spans="1:4" ht="24" customHeight="1">
      <c r="A155" s="250" t="s">
        <v>654</v>
      </c>
      <c r="B155" s="111" t="s">
        <v>658</v>
      </c>
      <c r="C155" s="117"/>
      <c r="D155" s="241">
        <f>D156</f>
        <v>100000</v>
      </c>
    </row>
    <row r="156" spans="1:4" ht="24" customHeight="1">
      <c r="A156" s="138" t="s">
        <v>161</v>
      </c>
      <c r="B156" s="127" t="s">
        <v>658</v>
      </c>
      <c r="C156" s="117">
        <v>200</v>
      </c>
      <c r="D156" s="244">
        <f>'Приложение 4'!G186</f>
        <v>100000</v>
      </c>
    </row>
    <row r="157" spans="1:4" ht="24" customHeight="1">
      <c r="A157" s="329" t="s">
        <v>665</v>
      </c>
      <c r="B157" s="304" t="s">
        <v>734</v>
      </c>
      <c r="C157" s="280"/>
      <c r="D157" s="241">
        <f>D158+D160+D162+D164+D166+D168</f>
        <v>430165</v>
      </c>
    </row>
    <row r="158" spans="1:4" ht="24" customHeight="1">
      <c r="A158" s="329" t="s">
        <v>722</v>
      </c>
      <c r="B158" s="304" t="s">
        <v>735</v>
      </c>
      <c r="C158" s="280"/>
      <c r="D158" s="241">
        <f>D159</f>
        <v>72595</v>
      </c>
    </row>
    <row r="159" spans="1:4" ht="24" customHeight="1">
      <c r="A159" s="270" t="s">
        <v>161</v>
      </c>
      <c r="B159" s="276" t="s">
        <v>735</v>
      </c>
      <c r="C159" s="280" t="s">
        <v>172</v>
      </c>
      <c r="D159" s="244">
        <f>'Приложение 4'!G189</f>
        <v>72595</v>
      </c>
    </row>
    <row r="160" spans="1:4" ht="24" customHeight="1">
      <c r="A160" s="329" t="s">
        <v>723</v>
      </c>
      <c r="B160" s="304" t="s">
        <v>736</v>
      </c>
      <c r="C160" s="280"/>
      <c r="D160" s="241">
        <f>D161</f>
        <v>78715</v>
      </c>
    </row>
    <row r="161" spans="1:4" ht="24" customHeight="1">
      <c r="A161" s="270" t="s">
        <v>161</v>
      </c>
      <c r="B161" s="276" t="s">
        <v>736</v>
      </c>
      <c r="C161" s="280" t="s">
        <v>172</v>
      </c>
      <c r="D161" s="244">
        <f>'Приложение 4'!G191</f>
        <v>78715</v>
      </c>
    </row>
    <row r="162" spans="1:4" ht="24" customHeight="1">
      <c r="A162" s="329" t="s">
        <v>724</v>
      </c>
      <c r="B162" s="304" t="s">
        <v>737</v>
      </c>
      <c r="C162" s="280"/>
      <c r="D162" s="241">
        <f>D163</f>
        <v>58991</v>
      </c>
    </row>
    <row r="163" spans="1:4" ht="24" customHeight="1">
      <c r="A163" s="270" t="s">
        <v>161</v>
      </c>
      <c r="B163" s="276" t="s">
        <v>737</v>
      </c>
      <c r="C163" s="280" t="s">
        <v>172</v>
      </c>
      <c r="D163" s="244">
        <f>'Приложение 4'!G193</f>
        <v>58991</v>
      </c>
    </row>
    <row r="164" spans="1:4" ht="24" customHeight="1">
      <c r="A164" s="329" t="s">
        <v>725</v>
      </c>
      <c r="B164" s="304" t="s">
        <v>738</v>
      </c>
      <c r="C164" s="280"/>
      <c r="D164" s="241">
        <f>D165</f>
        <v>56305</v>
      </c>
    </row>
    <row r="165" spans="1:4" ht="24" customHeight="1">
      <c r="A165" s="270" t="s">
        <v>161</v>
      </c>
      <c r="B165" s="276" t="s">
        <v>738</v>
      </c>
      <c r="C165" s="280" t="s">
        <v>172</v>
      </c>
      <c r="D165" s="244">
        <f>'Приложение 4'!G195</f>
        <v>56305</v>
      </c>
    </row>
    <row r="166" spans="1:4" ht="24" customHeight="1">
      <c r="A166" s="329" t="s">
        <v>726</v>
      </c>
      <c r="B166" s="304" t="s">
        <v>739</v>
      </c>
      <c r="C166" s="280"/>
      <c r="D166" s="241">
        <f>D167</f>
        <v>63674</v>
      </c>
    </row>
    <row r="167" spans="1:4" ht="24" customHeight="1">
      <c r="A167" s="270" t="s">
        <v>161</v>
      </c>
      <c r="B167" s="276" t="s">
        <v>739</v>
      </c>
      <c r="C167" s="280" t="s">
        <v>172</v>
      </c>
      <c r="D167" s="244">
        <f>'Приложение 4'!G197</f>
        <v>63674</v>
      </c>
    </row>
    <row r="168" spans="1:4" ht="24" customHeight="1">
      <c r="A168" s="329" t="s">
        <v>727</v>
      </c>
      <c r="B168" s="304" t="s">
        <v>740</v>
      </c>
      <c r="C168" s="280"/>
      <c r="D168" s="241">
        <f>D169</f>
        <v>99885</v>
      </c>
    </row>
    <row r="169" spans="1:4" ht="24" customHeight="1">
      <c r="A169" s="270" t="s">
        <v>161</v>
      </c>
      <c r="B169" s="276" t="s">
        <v>740</v>
      </c>
      <c r="C169" s="280" t="s">
        <v>172</v>
      </c>
      <c r="D169" s="244">
        <f>'Приложение 4'!G199</f>
        <v>99885</v>
      </c>
    </row>
    <row r="170" spans="1:4" ht="24" customHeight="1">
      <c r="A170" s="327" t="s">
        <v>544</v>
      </c>
      <c r="B170" s="304" t="s">
        <v>741</v>
      </c>
      <c r="C170" s="280"/>
      <c r="D170" s="241">
        <f>D171+D173+D175+D177+D179+D181</f>
        <v>286776</v>
      </c>
    </row>
    <row r="171" spans="1:4" ht="24" customHeight="1">
      <c r="A171" s="327" t="s">
        <v>728</v>
      </c>
      <c r="B171" s="304" t="s">
        <v>742</v>
      </c>
      <c r="C171" s="280"/>
      <c r="D171" s="241">
        <f>D172</f>
        <v>48396</v>
      </c>
    </row>
    <row r="172" spans="1:4" ht="24" customHeight="1">
      <c r="A172" s="270" t="s">
        <v>161</v>
      </c>
      <c r="B172" s="276" t="s">
        <v>742</v>
      </c>
      <c r="C172" s="280" t="s">
        <v>172</v>
      </c>
      <c r="D172" s="244">
        <f>'Приложение 4'!G202</f>
        <v>48396</v>
      </c>
    </row>
    <row r="173" spans="1:4" ht="24" customHeight="1">
      <c r="A173" s="327" t="s">
        <v>729</v>
      </c>
      <c r="B173" s="304" t="s">
        <v>743</v>
      </c>
      <c r="C173" s="280"/>
      <c r="D173" s="241">
        <f>D174</f>
        <v>52476</v>
      </c>
    </row>
    <row r="174" spans="1:4" ht="24" customHeight="1">
      <c r="A174" s="270" t="s">
        <v>161</v>
      </c>
      <c r="B174" s="276" t="s">
        <v>743</v>
      </c>
      <c r="C174" s="280" t="s">
        <v>172</v>
      </c>
      <c r="D174" s="244">
        <f>'Приложение 4'!G204</f>
        <v>52476</v>
      </c>
    </row>
    <row r="175" spans="1:4" ht="24" customHeight="1">
      <c r="A175" s="327" t="s">
        <v>730</v>
      </c>
      <c r="B175" s="304" t="s">
        <v>744</v>
      </c>
      <c r="C175" s="280"/>
      <c r="D175" s="241">
        <f>D176</f>
        <v>39327</v>
      </c>
    </row>
    <row r="176" spans="1:4" ht="24" customHeight="1">
      <c r="A176" s="270" t="s">
        <v>161</v>
      </c>
      <c r="B176" s="276" t="s">
        <v>744</v>
      </c>
      <c r="C176" s="280" t="s">
        <v>172</v>
      </c>
      <c r="D176" s="244">
        <f>'Приложение 4'!G206</f>
        <v>39327</v>
      </c>
    </row>
    <row r="177" spans="1:4" ht="24" customHeight="1">
      <c r="A177" s="327" t="s">
        <v>731</v>
      </c>
      <c r="B177" s="304" t="s">
        <v>745</v>
      </c>
      <c r="C177" s="280"/>
      <c r="D177" s="241">
        <f>D178</f>
        <v>37537</v>
      </c>
    </row>
    <row r="178" spans="1:4" ht="24" customHeight="1">
      <c r="A178" s="270" t="s">
        <v>161</v>
      </c>
      <c r="B178" s="276" t="s">
        <v>745</v>
      </c>
      <c r="C178" s="280" t="s">
        <v>172</v>
      </c>
      <c r="D178" s="244">
        <f>'Приложение 4'!G208</f>
        <v>37537</v>
      </c>
    </row>
    <row r="179" spans="1:4" ht="24" customHeight="1">
      <c r="A179" s="327" t="s">
        <v>732</v>
      </c>
      <c r="B179" s="304" t="s">
        <v>746</v>
      </c>
      <c r="C179" s="280"/>
      <c r="D179" s="241">
        <f>D180</f>
        <v>42449</v>
      </c>
    </row>
    <row r="180" spans="1:4" ht="24" customHeight="1">
      <c r="A180" s="270" t="s">
        <v>161</v>
      </c>
      <c r="B180" s="276" t="s">
        <v>746</v>
      </c>
      <c r="C180" s="280" t="s">
        <v>172</v>
      </c>
      <c r="D180" s="244">
        <f>'Приложение 4'!G210</f>
        <v>42449</v>
      </c>
    </row>
    <row r="181" spans="1:4" ht="24" customHeight="1">
      <c r="A181" s="327" t="s">
        <v>733</v>
      </c>
      <c r="B181" s="304" t="s">
        <v>747</v>
      </c>
      <c r="C181" s="280"/>
      <c r="D181" s="241">
        <f>D182</f>
        <v>66591</v>
      </c>
    </row>
    <row r="182" spans="1:4" ht="24" customHeight="1">
      <c r="A182" s="270" t="s">
        <v>161</v>
      </c>
      <c r="B182" s="276" t="s">
        <v>747</v>
      </c>
      <c r="C182" s="280" t="s">
        <v>172</v>
      </c>
      <c r="D182" s="244">
        <f>'Приложение 4'!G212</f>
        <v>66591</v>
      </c>
    </row>
    <row r="183" spans="1:4" ht="50.25" customHeight="1">
      <c r="A183" s="139" t="s">
        <v>797</v>
      </c>
      <c r="B183" s="111" t="s">
        <v>495</v>
      </c>
      <c r="C183" s="117"/>
      <c r="D183" s="241">
        <f>D184+D200</f>
        <v>11389343.92</v>
      </c>
    </row>
    <row r="184" spans="1:4" ht="69" customHeight="1">
      <c r="A184" s="139" t="s">
        <v>798</v>
      </c>
      <c r="B184" s="111" t="s">
        <v>496</v>
      </c>
      <c r="C184" s="117"/>
      <c r="D184" s="241">
        <f>D185+D192</f>
        <v>10389343.92</v>
      </c>
    </row>
    <row r="185" spans="1:4" ht="48.75" customHeight="1">
      <c r="A185" s="139" t="s">
        <v>520</v>
      </c>
      <c r="B185" s="111" t="s">
        <v>519</v>
      </c>
      <c r="C185" s="117"/>
      <c r="D185" s="241">
        <f>D186+D188+D190</f>
        <v>2724249</v>
      </c>
    </row>
    <row r="186" spans="1:4" ht="33" customHeight="1">
      <c r="A186" s="139" t="s">
        <v>564</v>
      </c>
      <c r="B186" s="111" t="s">
        <v>522</v>
      </c>
      <c r="C186" s="117"/>
      <c r="D186" s="241">
        <f>D187</f>
        <v>1465974</v>
      </c>
    </row>
    <row r="187" spans="1:4" ht="18" customHeight="1">
      <c r="A187" s="138" t="s">
        <v>289</v>
      </c>
      <c r="B187" s="127" t="s">
        <v>522</v>
      </c>
      <c r="C187" s="117">
        <v>500</v>
      </c>
      <c r="D187" s="244">
        <f>'Приложение 4'!G175</f>
        <v>1465974</v>
      </c>
    </row>
    <row r="188" spans="1:4" ht="33" customHeight="1">
      <c r="A188" s="139" t="s">
        <v>521</v>
      </c>
      <c r="B188" s="111" t="s">
        <v>523</v>
      </c>
      <c r="C188" s="117"/>
      <c r="D188" s="241">
        <f>D189</f>
        <v>628275</v>
      </c>
    </row>
    <row r="189" spans="1:4" ht="18" customHeight="1">
      <c r="A189" s="138" t="s">
        <v>289</v>
      </c>
      <c r="B189" s="127" t="s">
        <v>523</v>
      </c>
      <c r="C189" s="117">
        <v>500</v>
      </c>
      <c r="D189" s="244">
        <f>'Приложение 4'!G177</f>
        <v>628275</v>
      </c>
    </row>
    <row r="190" spans="1:4" ht="41.25" customHeight="1">
      <c r="A190" s="342" t="s">
        <v>757</v>
      </c>
      <c r="B190" s="304" t="s">
        <v>758</v>
      </c>
      <c r="C190" s="303"/>
      <c r="D190" s="241">
        <f>D191</f>
        <v>630000</v>
      </c>
    </row>
    <row r="191" spans="1:4" ht="18" customHeight="1">
      <c r="A191" s="338" t="s">
        <v>289</v>
      </c>
      <c r="B191" s="276" t="s">
        <v>758</v>
      </c>
      <c r="C191" s="280" t="s">
        <v>759</v>
      </c>
      <c r="D191" s="244">
        <f>'Приложение 4'!G179</f>
        <v>630000</v>
      </c>
    </row>
    <row r="192" spans="1:4" ht="33" customHeight="1">
      <c r="A192" s="139" t="s">
        <v>575</v>
      </c>
      <c r="B192" s="106" t="s">
        <v>576</v>
      </c>
      <c r="C192" s="117"/>
      <c r="D192" s="241">
        <f>D197+D193+D195</f>
        <v>7665094.92</v>
      </c>
    </row>
    <row r="193" spans="1:4" ht="33" customHeight="1">
      <c r="A193" s="327" t="s">
        <v>748</v>
      </c>
      <c r="B193" s="304" t="s">
        <v>749</v>
      </c>
      <c r="C193" s="309"/>
      <c r="D193" s="241">
        <f>D194</f>
        <v>4944416</v>
      </c>
    </row>
    <row r="194" spans="1:4" ht="33" customHeight="1">
      <c r="A194" s="332" t="s">
        <v>493</v>
      </c>
      <c r="B194" s="276" t="s">
        <v>749</v>
      </c>
      <c r="C194" s="309">
        <v>400</v>
      </c>
      <c r="D194" s="241">
        <f>'Приложение 4'!G217</f>
        <v>4944416</v>
      </c>
    </row>
    <row r="195" spans="1:4" ht="33" customHeight="1">
      <c r="A195" s="327" t="s">
        <v>750</v>
      </c>
      <c r="B195" s="304" t="s">
        <v>751</v>
      </c>
      <c r="C195" s="309"/>
      <c r="D195" s="241">
        <f>D196</f>
        <v>710231.69</v>
      </c>
    </row>
    <row r="196" spans="1:4" ht="33" customHeight="1">
      <c r="A196" s="332" t="s">
        <v>493</v>
      </c>
      <c r="B196" s="276" t="s">
        <v>751</v>
      </c>
      <c r="C196" s="309">
        <v>400</v>
      </c>
      <c r="D196" s="241">
        <f>'Приложение 4'!G219</f>
        <v>710231.69</v>
      </c>
    </row>
    <row r="197" spans="1:4" ht="35.25" customHeight="1">
      <c r="A197" s="139" t="s">
        <v>573</v>
      </c>
      <c r="B197" s="106" t="s">
        <v>574</v>
      </c>
      <c r="C197" s="117"/>
      <c r="D197" s="241">
        <f>D198+D199</f>
        <v>2010447.23</v>
      </c>
    </row>
    <row r="198" spans="1:4" ht="18" customHeight="1">
      <c r="A198" s="138" t="s">
        <v>161</v>
      </c>
      <c r="B198" s="108" t="s">
        <v>574</v>
      </c>
      <c r="C198" s="117">
        <v>200</v>
      </c>
      <c r="D198" s="244">
        <f>'Приложение 4'!G221</f>
        <v>266212.23</v>
      </c>
    </row>
    <row r="199" spans="1:4" ht="18" customHeight="1">
      <c r="A199" s="115" t="s">
        <v>493</v>
      </c>
      <c r="B199" s="108" t="s">
        <v>574</v>
      </c>
      <c r="C199" s="117">
        <v>400</v>
      </c>
      <c r="D199" s="244">
        <f>'Приложение 4'!G222</f>
        <v>1744235</v>
      </c>
    </row>
    <row r="200" spans="1:4" ht="68.25" customHeight="1">
      <c r="A200" s="139" t="s">
        <v>800</v>
      </c>
      <c r="B200" s="111" t="s">
        <v>571</v>
      </c>
      <c r="C200" s="110"/>
      <c r="D200" s="241">
        <f>D201</f>
        <v>1000000</v>
      </c>
    </row>
    <row r="201" spans="1:4" ht="128.25" customHeight="1">
      <c r="A201" s="306" t="s">
        <v>626</v>
      </c>
      <c r="B201" s="304" t="s">
        <v>627</v>
      </c>
      <c r="C201" s="110"/>
      <c r="D201" s="244">
        <f>D202</f>
        <v>1000000</v>
      </c>
    </row>
    <row r="202" spans="1:4" ht="23.25" customHeight="1">
      <c r="A202" s="307" t="s">
        <v>628</v>
      </c>
      <c r="B202" s="272" t="s">
        <v>629</v>
      </c>
      <c r="C202" s="110"/>
      <c r="D202" s="244">
        <f>D203</f>
        <v>1000000</v>
      </c>
    </row>
    <row r="203" spans="1:4" ht="23.25" customHeight="1">
      <c r="A203" s="270" t="s">
        <v>269</v>
      </c>
      <c r="B203" s="272" t="s">
        <v>629</v>
      </c>
      <c r="C203" s="110">
        <v>800</v>
      </c>
      <c r="D203" s="244">
        <f>'Приложение 4'!G226</f>
        <v>1000000</v>
      </c>
    </row>
    <row r="204" spans="1:4" ht="46.5">
      <c r="A204" s="162" t="s">
        <v>837</v>
      </c>
      <c r="B204" s="111" t="s">
        <v>379</v>
      </c>
      <c r="C204" s="118"/>
      <c r="D204" s="245">
        <f>D205+D213+D220</f>
        <v>3376702.94</v>
      </c>
    </row>
    <row r="205" spans="1:4" ht="62.25">
      <c r="A205" s="101" t="s">
        <v>805</v>
      </c>
      <c r="B205" s="119" t="s">
        <v>392</v>
      </c>
      <c r="C205" s="118"/>
      <c r="D205" s="245">
        <f>D206+D210</f>
        <v>95524</v>
      </c>
    </row>
    <row r="206" spans="1:4" ht="30.75">
      <c r="A206" s="116" t="s">
        <v>206</v>
      </c>
      <c r="B206" s="119" t="s">
        <v>429</v>
      </c>
      <c r="C206" s="118"/>
      <c r="D206" s="245">
        <f>D207</f>
        <v>60524</v>
      </c>
    </row>
    <row r="207" spans="1:4" ht="15">
      <c r="A207" s="109" t="s">
        <v>22</v>
      </c>
      <c r="B207" s="121" t="s">
        <v>207</v>
      </c>
      <c r="C207" s="117"/>
      <c r="D207" s="247">
        <f>D208+D209</f>
        <v>60524</v>
      </c>
    </row>
    <row r="208" spans="1:4" ht="18.75" customHeight="1">
      <c r="A208" s="109" t="s">
        <v>161</v>
      </c>
      <c r="B208" s="121" t="s">
        <v>207</v>
      </c>
      <c r="C208" s="122">
        <v>200</v>
      </c>
      <c r="D208" s="244">
        <f>'Приложение 4'!G237</f>
        <v>15524</v>
      </c>
    </row>
    <row r="209" spans="1:4" ht="15">
      <c r="A209" s="109" t="s">
        <v>290</v>
      </c>
      <c r="B209" s="121" t="s">
        <v>207</v>
      </c>
      <c r="C209" s="110">
        <v>300</v>
      </c>
      <c r="D209" s="244">
        <f>'Приложение 4'!G238</f>
        <v>45000</v>
      </c>
    </row>
    <row r="210" spans="1:4" ht="46.5">
      <c r="A210" s="116" t="s">
        <v>62</v>
      </c>
      <c r="B210" s="119" t="s">
        <v>430</v>
      </c>
      <c r="C210" s="110"/>
      <c r="D210" s="241">
        <f>D211</f>
        <v>35000</v>
      </c>
    </row>
    <row r="211" spans="1:4" ht="15">
      <c r="A211" s="109" t="s">
        <v>22</v>
      </c>
      <c r="B211" s="121" t="s">
        <v>208</v>
      </c>
      <c r="C211" s="110"/>
      <c r="D211" s="244">
        <f>D212</f>
        <v>35000</v>
      </c>
    </row>
    <row r="212" spans="1:4" ht="18.75" customHeight="1">
      <c r="A212" s="109" t="s">
        <v>161</v>
      </c>
      <c r="B212" s="121" t="s">
        <v>208</v>
      </c>
      <c r="C212" s="110">
        <v>200</v>
      </c>
      <c r="D212" s="244">
        <f>'Приложение 4'!G241</f>
        <v>35000</v>
      </c>
    </row>
    <row r="213" spans="1:4" ht="78">
      <c r="A213" s="101" t="s">
        <v>819</v>
      </c>
      <c r="B213" s="106" t="s">
        <v>382</v>
      </c>
      <c r="C213" s="118"/>
      <c r="D213" s="245">
        <f>D214+D217</f>
        <v>299970</v>
      </c>
    </row>
    <row r="214" spans="1:4" ht="46.5">
      <c r="A214" s="116" t="s">
        <v>345</v>
      </c>
      <c r="B214" s="106" t="s">
        <v>443</v>
      </c>
      <c r="C214" s="118"/>
      <c r="D214" s="245">
        <f>D215</f>
        <v>289970</v>
      </c>
    </row>
    <row r="215" spans="1:4" ht="46.5">
      <c r="A215" s="109" t="s">
        <v>265</v>
      </c>
      <c r="B215" s="108" t="s">
        <v>227</v>
      </c>
      <c r="C215" s="117"/>
      <c r="D215" s="247">
        <f>D216</f>
        <v>289970</v>
      </c>
    </row>
    <row r="216" spans="1:4" ht="18.75" customHeight="1">
      <c r="A216" s="109" t="s">
        <v>161</v>
      </c>
      <c r="B216" s="108" t="s">
        <v>227</v>
      </c>
      <c r="C216" s="122">
        <v>200</v>
      </c>
      <c r="D216" s="244">
        <f>'Приложение 4'!G298</f>
        <v>289970</v>
      </c>
    </row>
    <row r="217" spans="1:4" ht="30.75">
      <c r="A217" s="116" t="s">
        <v>349</v>
      </c>
      <c r="B217" s="106" t="s">
        <v>444</v>
      </c>
      <c r="C217" s="122"/>
      <c r="D217" s="241">
        <f>D218</f>
        <v>10000</v>
      </c>
    </row>
    <row r="218" spans="1:4" ht="46.5">
      <c r="A218" s="109" t="s">
        <v>265</v>
      </c>
      <c r="B218" s="108" t="s">
        <v>348</v>
      </c>
      <c r="C218" s="122"/>
      <c r="D218" s="244">
        <f>D219</f>
        <v>10000</v>
      </c>
    </row>
    <row r="219" spans="1:4" ht="18.75" customHeight="1">
      <c r="A219" s="109" t="s">
        <v>161</v>
      </c>
      <c r="B219" s="108" t="s">
        <v>348</v>
      </c>
      <c r="C219" s="122">
        <v>200</v>
      </c>
      <c r="D219" s="244">
        <f>'Приложение 4'!G301</f>
        <v>10000</v>
      </c>
    </row>
    <row r="220" spans="1:4" ht="62.25">
      <c r="A220" s="162" t="s">
        <v>806</v>
      </c>
      <c r="B220" s="106" t="s">
        <v>391</v>
      </c>
      <c r="C220" s="118"/>
      <c r="D220" s="245">
        <f>D221</f>
        <v>2981208.94</v>
      </c>
    </row>
    <row r="221" spans="1:4" ht="30.75">
      <c r="A221" s="101" t="s">
        <v>325</v>
      </c>
      <c r="B221" s="106" t="s">
        <v>431</v>
      </c>
      <c r="C221" s="118"/>
      <c r="D221" s="245">
        <f>D222+D227+D224+D230</f>
        <v>2981208.94</v>
      </c>
    </row>
    <row r="222" spans="1:4" ht="18.75" customHeight="1">
      <c r="A222" s="101" t="s">
        <v>168</v>
      </c>
      <c r="B222" s="106" t="s">
        <v>219</v>
      </c>
      <c r="C222" s="113"/>
      <c r="D222" s="241">
        <f>D223</f>
        <v>1870520</v>
      </c>
    </row>
    <row r="223" spans="1:4" ht="30.75">
      <c r="A223" s="109" t="s">
        <v>55</v>
      </c>
      <c r="B223" s="108" t="s">
        <v>219</v>
      </c>
      <c r="C223" s="110">
        <v>600</v>
      </c>
      <c r="D223" s="244">
        <f>'Приложение 4'!G421</f>
        <v>1870520</v>
      </c>
    </row>
    <row r="224" spans="1:4" ht="15">
      <c r="A224" s="139" t="s">
        <v>524</v>
      </c>
      <c r="B224" s="106" t="s">
        <v>525</v>
      </c>
      <c r="C224" s="110"/>
      <c r="D224" s="241">
        <f>D225+D226</f>
        <v>424978.79000000004</v>
      </c>
    </row>
    <row r="225" spans="1:4" ht="15">
      <c r="A225" s="109" t="s">
        <v>290</v>
      </c>
      <c r="B225" s="108" t="s">
        <v>525</v>
      </c>
      <c r="C225" s="122">
        <v>300</v>
      </c>
      <c r="D225" s="244">
        <f>'Приложение 4'!G247</f>
        <v>188998</v>
      </c>
    </row>
    <row r="226" spans="1:4" ht="30.75">
      <c r="A226" s="109" t="s">
        <v>55</v>
      </c>
      <c r="B226" s="108" t="s">
        <v>525</v>
      </c>
      <c r="C226" s="117">
        <v>600</v>
      </c>
      <c r="D226" s="244">
        <f>'Приложение 4'!G423</f>
        <v>235980.79</v>
      </c>
    </row>
    <row r="227" spans="1:4" ht="15">
      <c r="A227" s="101" t="s">
        <v>209</v>
      </c>
      <c r="B227" s="106" t="s">
        <v>211</v>
      </c>
      <c r="C227" s="171"/>
      <c r="D227" s="241">
        <f>D228+D229</f>
        <v>664710.15</v>
      </c>
    </row>
    <row r="228" spans="1:4" ht="15">
      <c r="A228" s="109" t="s">
        <v>290</v>
      </c>
      <c r="B228" s="108" t="s">
        <v>211</v>
      </c>
      <c r="C228" s="122">
        <v>300</v>
      </c>
      <c r="D228" s="244">
        <f>'Приложение 4'!G249</f>
        <v>295612</v>
      </c>
    </row>
    <row r="229" spans="1:4" ht="30.75">
      <c r="A229" s="109" t="s">
        <v>55</v>
      </c>
      <c r="B229" s="108" t="s">
        <v>211</v>
      </c>
      <c r="C229" s="117">
        <v>600</v>
      </c>
      <c r="D229" s="244">
        <f>'Приложение 4'!G425</f>
        <v>369098.15</v>
      </c>
    </row>
    <row r="230" spans="1:4" ht="16.5" customHeight="1">
      <c r="A230" s="101" t="s">
        <v>222</v>
      </c>
      <c r="B230" s="103" t="s">
        <v>210</v>
      </c>
      <c r="C230" s="118"/>
      <c r="D230" s="241">
        <f>D231</f>
        <v>21000</v>
      </c>
    </row>
    <row r="231" spans="1:4" ht="16.5" customHeight="1">
      <c r="A231" s="109" t="s">
        <v>161</v>
      </c>
      <c r="B231" s="100" t="s">
        <v>210</v>
      </c>
      <c r="C231" s="142">
        <v>200</v>
      </c>
      <c r="D231" s="244">
        <f>'Приложение 4'!G245</f>
        <v>21000</v>
      </c>
    </row>
    <row r="232" spans="1:4" ht="30.75">
      <c r="A232" s="101" t="s">
        <v>781</v>
      </c>
      <c r="B232" s="133" t="s">
        <v>369</v>
      </c>
      <c r="C232" s="120"/>
      <c r="D232" s="241">
        <f>D233</f>
        <v>23306</v>
      </c>
    </row>
    <row r="233" spans="1:4" ht="46.5">
      <c r="A233" s="101" t="s">
        <v>782</v>
      </c>
      <c r="B233" s="119" t="s">
        <v>404</v>
      </c>
      <c r="C233" s="120"/>
      <c r="D233" s="241">
        <f>D234</f>
        <v>23306</v>
      </c>
    </row>
    <row r="234" spans="1:4" ht="46.5">
      <c r="A234" s="112" t="s">
        <v>34</v>
      </c>
      <c r="B234" s="119" t="s">
        <v>411</v>
      </c>
      <c r="C234" s="120"/>
      <c r="D234" s="241">
        <f>D235</f>
        <v>23306</v>
      </c>
    </row>
    <row r="235" spans="1:4" ht="15">
      <c r="A235" s="109" t="s">
        <v>581</v>
      </c>
      <c r="B235" s="121" t="s">
        <v>193</v>
      </c>
      <c r="C235" s="122"/>
      <c r="D235" s="244">
        <f>D236</f>
        <v>23306</v>
      </c>
    </row>
    <row r="236" spans="1:4" ht="18.75" customHeight="1">
      <c r="A236" s="109" t="s">
        <v>161</v>
      </c>
      <c r="B236" s="121" t="s">
        <v>193</v>
      </c>
      <c r="C236" s="122">
        <v>200</v>
      </c>
      <c r="D236" s="244">
        <f>'Приложение 4'!G72</f>
        <v>23306</v>
      </c>
    </row>
    <row r="237" spans="1:4" ht="30.75">
      <c r="A237" s="159" t="s">
        <v>783</v>
      </c>
      <c r="B237" s="111" t="s">
        <v>370</v>
      </c>
      <c r="C237" s="118"/>
      <c r="D237" s="245">
        <f>D238</f>
        <v>323077.53</v>
      </c>
    </row>
    <row r="238" spans="1:4" ht="62.25">
      <c r="A238" s="159" t="s">
        <v>838</v>
      </c>
      <c r="B238" s="106" t="s">
        <v>403</v>
      </c>
      <c r="C238" s="118"/>
      <c r="D238" s="245">
        <f>D239</f>
        <v>323077.53</v>
      </c>
    </row>
    <row r="239" spans="1:4" ht="30.75">
      <c r="A239" s="116" t="s">
        <v>194</v>
      </c>
      <c r="B239" s="106" t="s">
        <v>412</v>
      </c>
      <c r="C239" s="118"/>
      <c r="D239" s="245">
        <f>D240+D243</f>
        <v>323077.53</v>
      </c>
    </row>
    <row r="240" spans="1:4" ht="15">
      <c r="A240" s="169" t="s">
        <v>2</v>
      </c>
      <c r="B240" s="121" t="s">
        <v>195</v>
      </c>
      <c r="C240" s="117"/>
      <c r="D240" s="247">
        <f>D241+D242</f>
        <v>289271</v>
      </c>
    </row>
    <row r="241" spans="1:4" ht="46.5">
      <c r="A241" s="109" t="s">
        <v>54</v>
      </c>
      <c r="B241" s="121" t="s">
        <v>195</v>
      </c>
      <c r="C241" s="122">
        <v>100</v>
      </c>
      <c r="D241" s="244">
        <f>'Приложение 4'!G77</f>
        <v>278027</v>
      </c>
    </row>
    <row r="242" spans="1:4" ht="18.75" customHeight="1">
      <c r="A242" s="109" t="s">
        <v>161</v>
      </c>
      <c r="B242" s="121" t="s">
        <v>195</v>
      </c>
      <c r="C242" s="122">
        <v>200</v>
      </c>
      <c r="D242" s="244">
        <f>'Приложение 4'!G78</f>
        <v>11244</v>
      </c>
    </row>
    <row r="243" spans="1:4" ht="18.75" customHeight="1">
      <c r="A243" s="310" t="s">
        <v>180</v>
      </c>
      <c r="B243" s="273" t="s">
        <v>754</v>
      </c>
      <c r="C243" s="341"/>
      <c r="D243" s="241">
        <f>D244</f>
        <v>33806.53</v>
      </c>
    </row>
    <row r="244" spans="1:4" ht="51.75" customHeight="1">
      <c r="A244" s="270" t="s">
        <v>54</v>
      </c>
      <c r="B244" s="272" t="s">
        <v>754</v>
      </c>
      <c r="C244" s="340">
        <v>100</v>
      </c>
      <c r="D244" s="244">
        <f>'Приложение 4'!G80</f>
        <v>33806.53</v>
      </c>
    </row>
    <row r="245" spans="1:4" ht="46.5">
      <c r="A245" s="101" t="s">
        <v>839</v>
      </c>
      <c r="B245" s="106" t="s">
        <v>376</v>
      </c>
      <c r="C245" s="118"/>
      <c r="D245" s="245">
        <f>D246</f>
        <v>20239907.83</v>
      </c>
    </row>
    <row r="246" spans="1:4" ht="62.25">
      <c r="A246" s="101" t="s">
        <v>824</v>
      </c>
      <c r="B246" s="106" t="s">
        <v>396</v>
      </c>
      <c r="C246" s="118"/>
      <c r="D246" s="245">
        <f>D247</f>
        <v>20239907.83</v>
      </c>
    </row>
    <row r="247" spans="1:4" ht="46.5">
      <c r="A247" s="116" t="s">
        <v>204</v>
      </c>
      <c r="B247" s="106" t="s">
        <v>420</v>
      </c>
      <c r="C247" s="118"/>
      <c r="D247" s="245">
        <f>D250+D252+D254+D248</f>
        <v>20239907.83</v>
      </c>
    </row>
    <row r="248" spans="1:4" ht="42" customHeight="1">
      <c r="A248" s="278" t="s">
        <v>578</v>
      </c>
      <c r="B248" s="273" t="s">
        <v>670</v>
      </c>
      <c r="C248" s="305"/>
      <c r="D248" s="268">
        <f>D249</f>
        <v>13422837</v>
      </c>
    </row>
    <row r="249" spans="1:4" ht="21" customHeight="1">
      <c r="A249" s="115" t="s">
        <v>161</v>
      </c>
      <c r="B249" s="272" t="s">
        <v>670</v>
      </c>
      <c r="C249" s="309">
        <v>200</v>
      </c>
      <c r="D249" s="333">
        <f>'Приложение 4'!G150</f>
        <v>13422837</v>
      </c>
    </row>
    <row r="250" spans="1:4" ht="30.75">
      <c r="A250" s="215" t="s">
        <v>578</v>
      </c>
      <c r="B250" s="106" t="s">
        <v>577</v>
      </c>
      <c r="C250" s="118"/>
      <c r="D250" s="245">
        <f>D251</f>
        <v>135583.48</v>
      </c>
    </row>
    <row r="251" spans="1:4" ht="15">
      <c r="A251" s="115" t="s">
        <v>161</v>
      </c>
      <c r="B251" s="108" t="s">
        <v>577</v>
      </c>
      <c r="C251" s="117">
        <v>200</v>
      </c>
      <c r="D251" s="247">
        <f>'Приложение 4'!G152</f>
        <v>135583.48</v>
      </c>
    </row>
    <row r="252" spans="1:4" ht="30.75">
      <c r="A252" s="116" t="s">
        <v>491</v>
      </c>
      <c r="B252" s="106" t="s">
        <v>492</v>
      </c>
      <c r="C252" s="118"/>
      <c r="D252" s="245">
        <f>D253</f>
        <v>91626.34</v>
      </c>
    </row>
    <row r="253" spans="1:4" ht="15">
      <c r="A253" s="115" t="s">
        <v>493</v>
      </c>
      <c r="B253" s="108" t="s">
        <v>492</v>
      </c>
      <c r="C253" s="117">
        <v>400</v>
      </c>
      <c r="D253" s="247">
        <f>'Приложение 4'!G154</f>
        <v>91626.34</v>
      </c>
    </row>
    <row r="254" spans="1:4" ht="30.75">
      <c r="A254" s="101" t="s">
        <v>14</v>
      </c>
      <c r="B254" s="119" t="s">
        <v>205</v>
      </c>
      <c r="C254" s="118"/>
      <c r="D254" s="245">
        <f>D255</f>
        <v>6589861.01</v>
      </c>
    </row>
    <row r="255" spans="1:4" ht="21" customHeight="1">
      <c r="A255" s="109" t="s">
        <v>161</v>
      </c>
      <c r="B255" s="121" t="s">
        <v>205</v>
      </c>
      <c r="C255" s="117">
        <v>200</v>
      </c>
      <c r="D255" s="244">
        <f>'Приложение 4'!G156</f>
        <v>6589861.01</v>
      </c>
    </row>
    <row r="256" spans="1:4" ht="30.75">
      <c r="A256" s="159" t="s">
        <v>817</v>
      </c>
      <c r="B256" s="106" t="s">
        <v>374</v>
      </c>
      <c r="C256" s="118"/>
      <c r="D256" s="245">
        <f>D257+D262</f>
        <v>317868.57999999996</v>
      </c>
    </row>
    <row r="257" spans="1:4" ht="46.5">
      <c r="A257" s="159" t="s">
        <v>818</v>
      </c>
      <c r="B257" s="106" t="s">
        <v>446</v>
      </c>
      <c r="C257" s="118"/>
      <c r="D257" s="245">
        <f>D258</f>
        <v>292868.57999999996</v>
      </c>
    </row>
    <row r="258" spans="1:4" ht="30.75">
      <c r="A258" s="159" t="s">
        <v>217</v>
      </c>
      <c r="B258" s="106" t="s">
        <v>447</v>
      </c>
      <c r="C258" s="118"/>
      <c r="D258" s="245">
        <f>D259</f>
        <v>292868.57999999996</v>
      </c>
    </row>
    <row r="259" spans="1:4" ht="30.75">
      <c r="A259" s="115" t="s">
        <v>317</v>
      </c>
      <c r="B259" s="121" t="s">
        <v>218</v>
      </c>
      <c r="C259" s="117"/>
      <c r="D259" s="247">
        <f>D260+D261</f>
        <v>292868.57999999996</v>
      </c>
    </row>
    <row r="260" spans="1:4" ht="46.5">
      <c r="A260" s="109" t="s">
        <v>54</v>
      </c>
      <c r="B260" s="121" t="s">
        <v>218</v>
      </c>
      <c r="C260" s="122">
        <v>100</v>
      </c>
      <c r="D260" s="244">
        <f>'Приложение 4'!G290</f>
        <v>144959.58</v>
      </c>
    </row>
    <row r="261" spans="1:4" ht="18.75" customHeight="1">
      <c r="A261" s="109" t="s">
        <v>161</v>
      </c>
      <c r="B261" s="121" t="s">
        <v>218</v>
      </c>
      <c r="C261" s="122">
        <v>200</v>
      </c>
      <c r="D261" s="244">
        <f>'Приложение 4'!G291</f>
        <v>147909</v>
      </c>
    </row>
    <row r="262" spans="1:4" ht="46.5">
      <c r="A262" s="101" t="s">
        <v>840</v>
      </c>
      <c r="B262" s="119" t="s">
        <v>399</v>
      </c>
      <c r="C262" s="120"/>
      <c r="D262" s="241">
        <f>D263+D266</f>
        <v>25000</v>
      </c>
    </row>
    <row r="263" spans="1:4" ht="30.75">
      <c r="A263" s="101" t="s">
        <v>147</v>
      </c>
      <c r="B263" s="119" t="s">
        <v>416</v>
      </c>
      <c r="C263" s="120"/>
      <c r="D263" s="241">
        <f>D264</f>
        <v>10000</v>
      </c>
    </row>
    <row r="264" spans="1:4" ht="30.75">
      <c r="A264" s="109" t="s">
        <v>270</v>
      </c>
      <c r="B264" s="121" t="s">
        <v>201</v>
      </c>
      <c r="C264" s="122"/>
      <c r="D264" s="244">
        <f>D265</f>
        <v>10000</v>
      </c>
    </row>
    <row r="265" spans="1:4" ht="18.75" customHeight="1">
      <c r="A265" s="109" t="s">
        <v>161</v>
      </c>
      <c r="B265" s="121" t="s">
        <v>201</v>
      </c>
      <c r="C265" s="122">
        <v>200</v>
      </c>
      <c r="D265" s="244">
        <f>'Приложение 4'!G131</f>
        <v>10000</v>
      </c>
    </row>
    <row r="266" spans="1:4" ht="30.75">
      <c r="A266" s="101" t="s">
        <v>200</v>
      </c>
      <c r="B266" s="133" t="s">
        <v>417</v>
      </c>
      <c r="C266" s="120"/>
      <c r="D266" s="241">
        <f>D267</f>
        <v>15000</v>
      </c>
    </row>
    <row r="267" spans="1:4" ht="30.75">
      <c r="A267" s="109" t="s">
        <v>270</v>
      </c>
      <c r="B267" s="108" t="s">
        <v>32</v>
      </c>
      <c r="C267" s="122"/>
      <c r="D267" s="244">
        <f>D268</f>
        <v>15000</v>
      </c>
    </row>
    <row r="268" spans="1:4" ht="18.75" customHeight="1">
      <c r="A268" s="109" t="s">
        <v>161</v>
      </c>
      <c r="B268" s="108" t="s">
        <v>32</v>
      </c>
      <c r="C268" s="122">
        <v>200</v>
      </c>
      <c r="D268" s="244">
        <f>'Приложение 4'!G134</f>
        <v>15000</v>
      </c>
    </row>
    <row r="269" spans="1:4" ht="46.5">
      <c r="A269" s="162" t="s">
        <v>787</v>
      </c>
      <c r="B269" s="106" t="s">
        <v>373</v>
      </c>
      <c r="C269" s="118"/>
      <c r="D269" s="245">
        <f>D270</f>
        <v>363007.47</v>
      </c>
    </row>
    <row r="270" spans="1:4" ht="20.25" customHeight="1">
      <c r="A270" s="101" t="s">
        <v>539</v>
      </c>
      <c r="B270" s="106" t="s">
        <v>400</v>
      </c>
      <c r="C270" s="122"/>
      <c r="D270" s="241">
        <f>D271+D274+D277</f>
        <v>363007.47</v>
      </c>
    </row>
    <row r="271" spans="1:4" ht="18" customHeight="1">
      <c r="A271" s="116" t="s">
        <v>582</v>
      </c>
      <c r="B271" s="119" t="s">
        <v>414</v>
      </c>
      <c r="C271" s="122"/>
      <c r="D271" s="241">
        <f>D272</f>
        <v>200209.51</v>
      </c>
    </row>
    <row r="272" spans="1:4" ht="30.75">
      <c r="A272" s="109" t="s">
        <v>59</v>
      </c>
      <c r="B272" s="121" t="s">
        <v>273</v>
      </c>
      <c r="C272" s="179"/>
      <c r="D272" s="244">
        <f>D273</f>
        <v>200209.51</v>
      </c>
    </row>
    <row r="273" spans="1:4" ht="18.75" customHeight="1">
      <c r="A273" s="109" t="s">
        <v>161</v>
      </c>
      <c r="B273" s="121" t="s">
        <v>273</v>
      </c>
      <c r="C273" s="122">
        <v>200</v>
      </c>
      <c r="D273" s="244">
        <f>'Приложение 4'!G119</f>
        <v>200209.51</v>
      </c>
    </row>
    <row r="274" spans="1:4" ht="30.75">
      <c r="A274" s="116" t="s">
        <v>199</v>
      </c>
      <c r="B274" s="119" t="s">
        <v>415</v>
      </c>
      <c r="C274" s="122"/>
      <c r="D274" s="241">
        <f>D275</f>
        <v>9999</v>
      </c>
    </row>
    <row r="275" spans="1:4" ht="30.75">
      <c r="A275" s="109" t="s">
        <v>59</v>
      </c>
      <c r="B275" s="121" t="s">
        <v>274</v>
      </c>
      <c r="C275" s="179"/>
      <c r="D275" s="244">
        <f>D276</f>
        <v>9999</v>
      </c>
    </row>
    <row r="276" spans="1:4" ht="18.75" customHeight="1">
      <c r="A276" s="109" t="s">
        <v>161</v>
      </c>
      <c r="B276" s="121" t="s">
        <v>274</v>
      </c>
      <c r="C276" s="122">
        <v>200</v>
      </c>
      <c r="D276" s="244">
        <f>'Приложение 4'!G122</f>
        <v>9999</v>
      </c>
    </row>
    <row r="277" spans="1:4" ht="36.75" customHeight="1">
      <c r="A277" s="298" t="s">
        <v>622</v>
      </c>
      <c r="B277" s="106" t="s">
        <v>624</v>
      </c>
      <c r="C277" s="120"/>
      <c r="D277" s="241">
        <f>D278</f>
        <v>152798.96</v>
      </c>
    </row>
    <row r="278" spans="1:4" ht="33.75" customHeight="1">
      <c r="A278" s="299" t="s">
        <v>623</v>
      </c>
      <c r="B278" s="108" t="s">
        <v>625</v>
      </c>
      <c r="C278" s="122"/>
      <c r="D278" s="244">
        <f>D279</f>
        <v>152798.96</v>
      </c>
    </row>
    <row r="279" spans="1:4" ht="18.75" customHeight="1">
      <c r="A279" s="213" t="s">
        <v>161</v>
      </c>
      <c r="B279" s="108" t="s">
        <v>625</v>
      </c>
      <c r="C279" s="122">
        <v>200</v>
      </c>
      <c r="D279" s="244">
        <f>'Приложение 4'!G125</f>
        <v>152798.96</v>
      </c>
    </row>
    <row r="280" spans="1:4" ht="46.5">
      <c r="A280" s="162" t="s">
        <v>773</v>
      </c>
      <c r="B280" s="119" t="s">
        <v>362</v>
      </c>
      <c r="C280" s="180"/>
      <c r="D280" s="245">
        <f>D281+D285</f>
        <v>8727170.24</v>
      </c>
    </row>
    <row r="281" spans="1:4" ht="51.75" customHeight="1">
      <c r="A281" s="159" t="s">
        <v>841</v>
      </c>
      <c r="B281" s="119" t="s">
        <v>381</v>
      </c>
      <c r="C281" s="180"/>
      <c r="D281" s="245">
        <f>D282</f>
        <v>6040401</v>
      </c>
    </row>
    <row r="282" spans="1:4" ht="30.75">
      <c r="A282" s="116" t="s">
        <v>238</v>
      </c>
      <c r="B282" s="119" t="s">
        <v>445</v>
      </c>
      <c r="C282" s="180"/>
      <c r="D282" s="245">
        <f>D283</f>
        <v>6040401</v>
      </c>
    </row>
    <row r="283" spans="1:4" ht="30.75">
      <c r="A283" s="169" t="s">
        <v>223</v>
      </c>
      <c r="B283" s="121" t="s">
        <v>237</v>
      </c>
      <c r="C283" s="179"/>
      <c r="D283" s="247">
        <f>D284</f>
        <v>6040401</v>
      </c>
    </row>
    <row r="284" spans="1:4" ht="15">
      <c r="A284" s="172" t="s">
        <v>289</v>
      </c>
      <c r="B284" s="121" t="s">
        <v>237</v>
      </c>
      <c r="C284" s="122">
        <v>500</v>
      </c>
      <c r="D284" s="244">
        <f>'Приложение 4'!G345</f>
        <v>6040401</v>
      </c>
    </row>
    <row r="285" spans="1:4" ht="53.25" customHeight="1">
      <c r="A285" s="119" t="s">
        <v>774</v>
      </c>
      <c r="B285" s="119" t="s">
        <v>363</v>
      </c>
      <c r="C285" s="180"/>
      <c r="D285" s="245">
        <f>D286</f>
        <v>2686769.2399999998</v>
      </c>
    </row>
    <row r="286" spans="1:4" ht="30.75">
      <c r="A286" s="116" t="s">
        <v>584</v>
      </c>
      <c r="B286" s="119" t="s">
        <v>364</v>
      </c>
      <c r="C286" s="180"/>
      <c r="D286" s="245">
        <f>D287</f>
        <v>2686769.2399999998</v>
      </c>
    </row>
    <row r="287" spans="1:4" ht="15.75" customHeight="1">
      <c r="A287" s="173" t="s">
        <v>180</v>
      </c>
      <c r="B287" s="121" t="s">
        <v>229</v>
      </c>
      <c r="C287" s="179"/>
      <c r="D287" s="247">
        <f>D288+D289</f>
        <v>2686769.2399999998</v>
      </c>
    </row>
    <row r="288" spans="1:4" ht="46.5">
      <c r="A288" s="109" t="s">
        <v>54</v>
      </c>
      <c r="B288" s="121" t="s">
        <v>229</v>
      </c>
      <c r="C288" s="122">
        <v>100</v>
      </c>
      <c r="D288" s="244">
        <f>'Приложение 4'!G309</f>
        <v>2371968.59</v>
      </c>
    </row>
    <row r="289" spans="1:4" ht="18.75" customHeight="1">
      <c r="A289" s="109" t="s">
        <v>161</v>
      </c>
      <c r="B289" s="121" t="s">
        <v>229</v>
      </c>
      <c r="C289" s="122">
        <v>200</v>
      </c>
      <c r="D289" s="244">
        <f>'Приложение 4'!G310</f>
        <v>314800.65</v>
      </c>
    </row>
    <row r="290" spans="1:4" ht="30.75">
      <c r="A290" s="159" t="s">
        <v>790</v>
      </c>
      <c r="B290" s="119" t="s">
        <v>375</v>
      </c>
      <c r="C290" s="180"/>
      <c r="D290" s="245">
        <f>D291+D295</f>
        <v>388812.82999999996</v>
      </c>
    </row>
    <row r="291" spans="1:4" ht="46.5">
      <c r="A291" s="101" t="s">
        <v>791</v>
      </c>
      <c r="B291" s="119" t="s">
        <v>398</v>
      </c>
      <c r="C291" s="180"/>
      <c r="D291" s="245">
        <f>D292</f>
        <v>27915.66</v>
      </c>
    </row>
    <row r="292" spans="1:4" ht="35.25" customHeight="1">
      <c r="A292" s="116" t="s">
        <v>346</v>
      </c>
      <c r="B292" s="119" t="s">
        <v>418</v>
      </c>
      <c r="C292" s="180"/>
      <c r="D292" s="245">
        <f>D293</f>
        <v>27915.66</v>
      </c>
    </row>
    <row r="293" spans="1:4" ht="15">
      <c r="A293" s="109" t="s">
        <v>169</v>
      </c>
      <c r="B293" s="156" t="s">
        <v>239</v>
      </c>
      <c r="C293" s="179"/>
      <c r="D293" s="247">
        <f>D294</f>
        <v>27915.66</v>
      </c>
    </row>
    <row r="294" spans="1:4" ht="30.75">
      <c r="A294" s="109" t="s">
        <v>55</v>
      </c>
      <c r="B294" s="156" t="s">
        <v>239</v>
      </c>
      <c r="C294" s="122">
        <v>600</v>
      </c>
      <c r="D294" s="244">
        <f>'Приложение 4'!G353</f>
        <v>27915.66</v>
      </c>
    </row>
    <row r="295" spans="1:4" ht="46.5">
      <c r="A295" s="159" t="s">
        <v>842</v>
      </c>
      <c r="B295" s="119" t="s">
        <v>397</v>
      </c>
      <c r="C295" s="180"/>
      <c r="D295" s="245">
        <f>D296</f>
        <v>360897.17</v>
      </c>
    </row>
    <row r="296" spans="1:4" ht="46.5">
      <c r="A296" s="159" t="s">
        <v>202</v>
      </c>
      <c r="B296" s="119" t="s">
        <v>419</v>
      </c>
      <c r="C296" s="180"/>
      <c r="D296" s="245">
        <f>D297+D300</f>
        <v>360897.17</v>
      </c>
    </row>
    <row r="297" spans="1:4" ht="15">
      <c r="A297" s="169" t="s">
        <v>3</v>
      </c>
      <c r="B297" s="121" t="s">
        <v>203</v>
      </c>
      <c r="C297" s="179"/>
      <c r="D297" s="247">
        <f>D298+D299</f>
        <v>311000</v>
      </c>
    </row>
    <row r="298" spans="1:4" ht="46.5">
      <c r="A298" s="109" t="s">
        <v>54</v>
      </c>
      <c r="B298" s="121" t="s">
        <v>203</v>
      </c>
      <c r="C298" s="122">
        <v>100</v>
      </c>
      <c r="D298" s="244">
        <f>'Приложение 4'!G141</f>
        <v>305800</v>
      </c>
    </row>
    <row r="299" spans="1:4" ht="18.75" customHeight="1">
      <c r="A299" s="109" t="s">
        <v>161</v>
      </c>
      <c r="B299" s="121" t="s">
        <v>203</v>
      </c>
      <c r="C299" s="122">
        <v>200</v>
      </c>
      <c r="D299" s="244">
        <f>'Приложение 4'!G142</f>
        <v>5200</v>
      </c>
    </row>
    <row r="300" spans="1:4" ht="18" customHeight="1">
      <c r="A300" s="322" t="s">
        <v>668</v>
      </c>
      <c r="B300" s="273" t="s">
        <v>669</v>
      </c>
      <c r="C300" s="326"/>
      <c r="D300" s="261">
        <f>D301</f>
        <v>49897.17</v>
      </c>
    </row>
    <row r="301" spans="1:4" ht="60" customHeight="1">
      <c r="A301" s="270" t="s">
        <v>54</v>
      </c>
      <c r="B301" s="272" t="s">
        <v>669</v>
      </c>
      <c r="C301" s="326">
        <v>100</v>
      </c>
      <c r="D301" s="265">
        <f>'Приложение 4'!G144</f>
        <v>49897.17</v>
      </c>
    </row>
    <row r="302" spans="1:4" ht="30.75">
      <c r="A302" s="101" t="s">
        <v>794</v>
      </c>
      <c r="B302" s="106" t="s">
        <v>377</v>
      </c>
      <c r="C302" s="118"/>
      <c r="D302" s="241">
        <f>D307+D303</f>
        <v>278143.5</v>
      </c>
    </row>
    <row r="303" spans="1:4" ht="33.75" customHeight="1">
      <c r="A303" s="101" t="s">
        <v>795</v>
      </c>
      <c r="B303" s="106" t="s">
        <v>395</v>
      </c>
      <c r="C303" s="118"/>
      <c r="D303" s="241">
        <f>D304</f>
        <v>196838.42</v>
      </c>
    </row>
    <row r="304" spans="1:4" ht="30.75">
      <c r="A304" s="101" t="s">
        <v>24</v>
      </c>
      <c r="B304" s="106" t="s">
        <v>421</v>
      </c>
      <c r="C304" s="118"/>
      <c r="D304" s="241">
        <f>D305</f>
        <v>196838.42</v>
      </c>
    </row>
    <row r="305" spans="1:4" ht="30.75">
      <c r="A305" s="109" t="s">
        <v>25</v>
      </c>
      <c r="B305" s="108" t="s">
        <v>26</v>
      </c>
      <c r="C305" s="117"/>
      <c r="D305" s="244">
        <f>D306</f>
        <v>196838.42</v>
      </c>
    </row>
    <row r="306" spans="1:4" ht="18.75" customHeight="1">
      <c r="A306" s="109" t="s">
        <v>161</v>
      </c>
      <c r="B306" s="108" t="s">
        <v>26</v>
      </c>
      <c r="C306" s="117">
        <v>200</v>
      </c>
      <c r="D306" s="244">
        <f>'Приложение 4'!G162</f>
        <v>196838.42</v>
      </c>
    </row>
    <row r="307" spans="1:4" ht="46.5">
      <c r="A307" s="101" t="s">
        <v>796</v>
      </c>
      <c r="B307" s="106" t="s">
        <v>394</v>
      </c>
      <c r="C307" s="118"/>
      <c r="D307" s="241">
        <f>D308+D311</f>
        <v>81305.08</v>
      </c>
    </row>
    <row r="308" spans="1:4" ht="30.75">
      <c r="A308" s="101" t="s">
        <v>324</v>
      </c>
      <c r="B308" s="106" t="s">
        <v>422</v>
      </c>
      <c r="C308" s="118"/>
      <c r="D308" s="241">
        <f>D309</f>
        <v>49146</v>
      </c>
    </row>
    <row r="309" spans="1:4" ht="30.75">
      <c r="A309" s="109" t="s">
        <v>25</v>
      </c>
      <c r="B309" s="108" t="s">
        <v>136</v>
      </c>
      <c r="C309" s="117"/>
      <c r="D309" s="244">
        <f>D310</f>
        <v>49146</v>
      </c>
    </row>
    <row r="310" spans="1:4" ht="18.75" customHeight="1">
      <c r="A310" s="138" t="s">
        <v>161</v>
      </c>
      <c r="B310" s="108" t="s">
        <v>136</v>
      </c>
      <c r="C310" s="117">
        <v>200</v>
      </c>
      <c r="D310" s="244">
        <f>'Приложение 4'!G166</f>
        <v>49146</v>
      </c>
    </row>
    <row r="311" spans="1:4" ht="83.25" customHeight="1">
      <c r="A311" s="181" t="s">
        <v>350</v>
      </c>
      <c r="B311" s="106" t="s">
        <v>423</v>
      </c>
      <c r="C311" s="118"/>
      <c r="D311" s="241">
        <f>D312</f>
        <v>32159.08</v>
      </c>
    </row>
    <row r="312" spans="1:4" ht="34.5" customHeight="1">
      <c r="A312" s="109" t="s">
        <v>25</v>
      </c>
      <c r="B312" s="108" t="s">
        <v>351</v>
      </c>
      <c r="C312" s="117"/>
      <c r="D312" s="244">
        <f>D313</f>
        <v>32159.08</v>
      </c>
    </row>
    <row r="313" spans="1:4" ht="18.75" customHeight="1">
      <c r="A313" s="138" t="s">
        <v>161</v>
      </c>
      <c r="B313" s="108" t="s">
        <v>351</v>
      </c>
      <c r="C313" s="117">
        <v>200</v>
      </c>
      <c r="D313" s="244">
        <f>'Приложение 4'!G169</f>
        <v>32159.08</v>
      </c>
    </row>
    <row r="314" spans="1:4" ht="46.5">
      <c r="A314" s="101" t="s">
        <v>785</v>
      </c>
      <c r="B314" s="119" t="s">
        <v>371</v>
      </c>
      <c r="C314" s="120"/>
      <c r="D314" s="241">
        <f>D315</f>
        <v>30000</v>
      </c>
    </row>
    <row r="315" spans="1:4" ht="62.25">
      <c r="A315" s="101" t="s">
        <v>823</v>
      </c>
      <c r="B315" s="119" t="s">
        <v>402</v>
      </c>
      <c r="C315" s="120"/>
      <c r="D315" s="241">
        <f>D316</f>
        <v>30000</v>
      </c>
    </row>
    <row r="316" spans="1:4" ht="46.5">
      <c r="A316" s="101" t="s">
        <v>7</v>
      </c>
      <c r="B316" s="119" t="s">
        <v>413</v>
      </c>
      <c r="C316" s="120"/>
      <c r="D316" s="241">
        <f>D317</f>
        <v>30000</v>
      </c>
    </row>
    <row r="317" spans="1:4" ht="15">
      <c r="A317" s="109" t="s">
        <v>8</v>
      </c>
      <c r="B317" s="121" t="s">
        <v>9</v>
      </c>
      <c r="C317" s="122"/>
      <c r="D317" s="244">
        <f>D318</f>
        <v>30000</v>
      </c>
    </row>
    <row r="318" spans="1:4" ht="15">
      <c r="A318" s="109" t="s">
        <v>290</v>
      </c>
      <c r="B318" s="121" t="s">
        <v>9</v>
      </c>
      <c r="C318" s="122">
        <v>300</v>
      </c>
      <c r="D318" s="244">
        <f>'Приложение 4'!G85</f>
        <v>30000</v>
      </c>
    </row>
    <row r="319" spans="1:4" ht="46.5">
      <c r="A319" s="212" t="s">
        <v>771</v>
      </c>
      <c r="B319" s="106" t="s">
        <v>358</v>
      </c>
      <c r="C319" s="122"/>
      <c r="D319" s="241">
        <f>D320</f>
        <v>356972.69</v>
      </c>
    </row>
    <row r="320" spans="1:4" ht="78">
      <c r="A320" s="212" t="s">
        <v>772</v>
      </c>
      <c r="B320" s="106" t="s">
        <v>359</v>
      </c>
      <c r="C320" s="122"/>
      <c r="D320" s="241">
        <f>D321</f>
        <v>356972.69</v>
      </c>
    </row>
    <row r="321" spans="1:4" ht="46.5">
      <c r="A321" s="212" t="s">
        <v>534</v>
      </c>
      <c r="B321" s="106" t="s">
        <v>438</v>
      </c>
      <c r="C321" s="122"/>
      <c r="D321" s="241">
        <f>D322+D324</f>
        <v>356972.69</v>
      </c>
    </row>
    <row r="322" spans="1:4" ht="36" customHeight="1">
      <c r="A322" s="139" t="s">
        <v>535</v>
      </c>
      <c r="B322" s="111" t="s">
        <v>138</v>
      </c>
      <c r="C322" s="122"/>
      <c r="D322" s="241">
        <f>D323</f>
        <v>326201.96</v>
      </c>
    </row>
    <row r="323" spans="1:4" ht="18.75" customHeight="1">
      <c r="A323" s="109" t="s">
        <v>161</v>
      </c>
      <c r="B323" s="127" t="s">
        <v>138</v>
      </c>
      <c r="C323" s="122">
        <v>200</v>
      </c>
      <c r="D323" s="244">
        <f>'Приложение 4'!G262</f>
        <v>326201.96</v>
      </c>
    </row>
    <row r="324" spans="1:4" ht="46.5">
      <c r="A324" s="101" t="s">
        <v>536</v>
      </c>
      <c r="B324" s="106" t="s">
        <v>224</v>
      </c>
      <c r="C324" s="102"/>
      <c r="D324" s="241">
        <f>D325</f>
        <v>30770.73</v>
      </c>
    </row>
    <row r="325" spans="1:4" ht="46.5">
      <c r="A325" s="109" t="s">
        <v>54</v>
      </c>
      <c r="B325" s="108" t="s">
        <v>224</v>
      </c>
      <c r="C325" s="110">
        <v>100</v>
      </c>
      <c r="D325" s="244">
        <f>'Приложение 4'!G33</f>
        <v>30770.73</v>
      </c>
    </row>
    <row r="326" spans="1:4" ht="15">
      <c r="A326" s="159" t="s">
        <v>184</v>
      </c>
      <c r="B326" s="119" t="s">
        <v>352</v>
      </c>
      <c r="C326" s="180"/>
      <c r="D326" s="245">
        <f>D327</f>
        <v>1465634.61</v>
      </c>
    </row>
    <row r="327" spans="1:4" ht="15">
      <c r="A327" s="159" t="s">
        <v>185</v>
      </c>
      <c r="B327" s="119" t="s">
        <v>353</v>
      </c>
      <c r="C327" s="180"/>
      <c r="D327" s="245">
        <f>D328</f>
        <v>1465634.61</v>
      </c>
    </row>
    <row r="328" spans="1:4" ht="15">
      <c r="A328" s="109" t="s">
        <v>180</v>
      </c>
      <c r="B328" s="156" t="s">
        <v>181</v>
      </c>
      <c r="C328" s="179"/>
      <c r="D328" s="247">
        <f>D329</f>
        <v>1465634.61</v>
      </c>
    </row>
    <row r="329" spans="1:4" ht="46.5">
      <c r="A329" s="109" t="s">
        <v>54</v>
      </c>
      <c r="B329" s="156" t="s">
        <v>181</v>
      </c>
      <c r="C329" s="122">
        <v>100</v>
      </c>
      <c r="D329" s="243">
        <f>'Приложение 4'!G22</f>
        <v>1465634.61</v>
      </c>
    </row>
    <row r="330" spans="1:4" ht="15">
      <c r="A330" s="162" t="s">
        <v>37</v>
      </c>
      <c r="B330" s="119" t="s">
        <v>356</v>
      </c>
      <c r="C330" s="180"/>
      <c r="D330" s="245">
        <f>D331</f>
        <v>14344935.239999998</v>
      </c>
    </row>
    <row r="331" spans="1:4" ht="15">
      <c r="A331" s="162" t="s">
        <v>39</v>
      </c>
      <c r="B331" s="119" t="s">
        <v>357</v>
      </c>
      <c r="C331" s="180"/>
      <c r="D331" s="245">
        <f>D332</f>
        <v>14344935.239999998</v>
      </c>
    </row>
    <row r="332" spans="1:4" ht="15">
      <c r="A332" s="173" t="s">
        <v>180</v>
      </c>
      <c r="B332" s="121" t="s">
        <v>10</v>
      </c>
      <c r="C332" s="122"/>
      <c r="D332" s="244">
        <f>D333+D334</f>
        <v>14344935.239999998</v>
      </c>
    </row>
    <row r="333" spans="1:4" ht="46.5">
      <c r="A333" s="109" t="s">
        <v>54</v>
      </c>
      <c r="B333" s="121" t="s">
        <v>10</v>
      </c>
      <c r="C333" s="122">
        <v>100</v>
      </c>
      <c r="D333" s="244">
        <f>'Приложение 4'!G27</f>
        <v>13530579.54</v>
      </c>
    </row>
    <row r="334" spans="1:4" ht="18.75" customHeight="1">
      <c r="A334" s="109" t="s">
        <v>161</v>
      </c>
      <c r="B334" s="121" t="s">
        <v>10</v>
      </c>
      <c r="C334" s="122">
        <v>200</v>
      </c>
      <c r="D334" s="244">
        <f>'Приложение 4'!G28</f>
        <v>814355.7</v>
      </c>
    </row>
    <row r="335" spans="1:4" ht="30.75">
      <c r="A335" s="162" t="s">
        <v>178</v>
      </c>
      <c r="B335" s="119" t="s">
        <v>354</v>
      </c>
      <c r="C335" s="180"/>
      <c r="D335" s="245">
        <f>D336</f>
        <v>1440525.66</v>
      </c>
    </row>
    <row r="336" spans="1:4" ht="15">
      <c r="A336" s="162" t="s">
        <v>179</v>
      </c>
      <c r="B336" s="119" t="s">
        <v>355</v>
      </c>
      <c r="C336" s="180"/>
      <c r="D336" s="245">
        <f>D337</f>
        <v>1440525.66</v>
      </c>
    </row>
    <row r="337" spans="1:4" ht="15">
      <c r="A337" s="173" t="s">
        <v>180</v>
      </c>
      <c r="B337" s="156" t="s">
        <v>228</v>
      </c>
      <c r="C337" s="122"/>
      <c r="D337" s="244">
        <f>D338+D339</f>
        <v>1440525.66</v>
      </c>
    </row>
    <row r="338" spans="1:4" ht="46.5">
      <c r="A338" s="109" t="s">
        <v>54</v>
      </c>
      <c r="B338" s="156" t="s">
        <v>228</v>
      </c>
      <c r="C338" s="122">
        <v>100</v>
      </c>
      <c r="D338" s="244">
        <f>'Приложение 4'!G492</f>
        <v>1395401.89</v>
      </c>
    </row>
    <row r="339" spans="1:4" ht="18.75" customHeight="1">
      <c r="A339" s="109" t="s">
        <v>161</v>
      </c>
      <c r="B339" s="156" t="s">
        <v>228</v>
      </c>
      <c r="C339" s="110">
        <v>200</v>
      </c>
      <c r="D339" s="244">
        <f>'Приложение 4'!G493</f>
        <v>45123.77</v>
      </c>
    </row>
    <row r="340" spans="1:4" ht="30.75">
      <c r="A340" s="101" t="s">
        <v>61</v>
      </c>
      <c r="B340" s="119" t="s">
        <v>372</v>
      </c>
      <c r="C340" s="180"/>
      <c r="D340" s="245">
        <f>D341</f>
        <v>1001920.11</v>
      </c>
    </row>
    <row r="341" spans="1:4" ht="15">
      <c r="A341" s="212" t="s">
        <v>489</v>
      </c>
      <c r="B341" s="119" t="s">
        <v>401</v>
      </c>
      <c r="C341" s="180"/>
      <c r="D341" s="245">
        <f>D342</f>
        <v>1001920.11</v>
      </c>
    </row>
    <row r="342" spans="1:4" ht="15">
      <c r="A342" s="155" t="s">
        <v>448</v>
      </c>
      <c r="B342" s="121" t="s">
        <v>196</v>
      </c>
      <c r="C342" s="180"/>
      <c r="D342" s="245">
        <f>D344+D343</f>
        <v>1001920.11</v>
      </c>
    </row>
    <row r="343" spans="1:4" ht="15">
      <c r="A343" s="155" t="s">
        <v>161</v>
      </c>
      <c r="B343" s="121" t="s">
        <v>196</v>
      </c>
      <c r="C343" s="128">
        <v>200</v>
      </c>
      <c r="D343" s="247">
        <f>'Приложение 4'!G89</f>
        <v>48776</v>
      </c>
    </row>
    <row r="344" spans="1:4" ht="15">
      <c r="A344" s="109" t="s">
        <v>269</v>
      </c>
      <c r="B344" s="121" t="s">
        <v>196</v>
      </c>
      <c r="C344" s="122">
        <v>800</v>
      </c>
      <c r="D344" s="244">
        <f>'Приложение 4'!G90</f>
        <v>953144.11</v>
      </c>
    </row>
    <row r="345" spans="1:4" ht="15">
      <c r="A345" s="101" t="s">
        <v>38</v>
      </c>
      <c r="B345" s="119" t="s">
        <v>360</v>
      </c>
      <c r="C345" s="180"/>
      <c r="D345" s="245">
        <f>D346</f>
        <v>15777417.79</v>
      </c>
    </row>
    <row r="346" spans="1:4" ht="15">
      <c r="A346" s="101" t="s">
        <v>347</v>
      </c>
      <c r="B346" s="119" t="s">
        <v>361</v>
      </c>
      <c r="C346" s="180"/>
      <c r="D346" s="245">
        <f>D347+D354+D359+D364+D366+D368+D352+D357</f>
        <v>15777417.79</v>
      </c>
    </row>
    <row r="347" spans="1:4" ht="30.75">
      <c r="A347" s="101" t="s">
        <v>293</v>
      </c>
      <c r="B347" s="119" t="s">
        <v>182</v>
      </c>
      <c r="C347" s="163"/>
      <c r="D347" s="241">
        <f>D348+D349+D351</f>
        <v>328343.67</v>
      </c>
    </row>
    <row r="348" spans="1:4" ht="46.5">
      <c r="A348" s="109" t="s">
        <v>54</v>
      </c>
      <c r="B348" s="121" t="s">
        <v>182</v>
      </c>
      <c r="C348" s="122">
        <v>100</v>
      </c>
      <c r="D348" s="244">
        <f>'Приложение 4'!G37</f>
        <v>305800</v>
      </c>
    </row>
    <row r="349" spans="1:4" ht="18" customHeight="1">
      <c r="A349" s="109" t="s">
        <v>161</v>
      </c>
      <c r="B349" s="121" t="s">
        <v>182</v>
      </c>
      <c r="C349" s="122">
        <v>200</v>
      </c>
      <c r="D349" s="244">
        <f>'Приложение 4'!G38</f>
        <v>5200</v>
      </c>
    </row>
    <row r="350" spans="1:4" ht="18" customHeight="1">
      <c r="A350" s="339" t="s">
        <v>180</v>
      </c>
      <c r="B350" s="273" t="s">
        <v>753</v>
      </c>
      <c r="C350" s="340"/>
      <c r="D350" s="241">
        <f>D351</f>
        <v>17343.67</v>
      </c>
    </row>
    <row r="351" spans="1:4" ht="18" customHeight="1">
      <c r="A351" s="270" t="s">
        <v>54</v>
      </c>
      <c r="B351" s="273" t="s">
        <v>753</v>
      </c>
      <c r="C351" s="340">
        <v>100</v>
      </c>
      <c r="D351" s="244">
        <f>'Приложение 4'!G40</f>
        <v>17343.67</v>
      </c>
    </row>
    <row r="352" spans="1:4" ht="33" customHeight="1">
      <c r="A352" s="312" t="s">
        <v>755</v>
      </c>
      <c r="B352" s="273" t="s">
        <v>756</v>
      </c>
      <c r="C352" s="326"/>
      <c r="D352" s="241">
        <f>D353</f>
        <v>103417</v>
      </c>
    </row>
    <row r="353" spans="1:4" ht="33" customHeight="1">
      <c r="A353" s="270" t="s">
        <v>161</v>
      </c>
      <c r="B353" s="272" t="s">
        <v>756</v>
      </c>
      <c r="C353" s="326">
        <v>200</v>
      </c>
      <c r="D353" s="244">
        <f>'Приложение 4'!G94</f>
        <v>103417</v>
      </c>
    </row>
    <row r="354" spans="1:4" ht="36" customHeight="1">
      <c r="A354" s="170" t="s">
        <v>490</v>
      </c>
      <c r="B354" s="106" t="s">
        <v>225</v>
      </c>
      <c r="C354" s="320"/>
      <c r="D354" s="241">
        <f>D355+D356</f>
        <v>1378800</v>
      </c>
    </row>
    <row r="355" spans="1:4" ht="53.25" customHeight="1">
      <c r="A355" s="109" t="s">
        <v>54</v>
      </c>
      <c r="B355" s="108" t="s">
        <v>225</v>
      </c>
      <c r="C355" s="110">
        <v>100</v>
      </c>
      <c r="D355" s="244">
        <f>'Приложение 4'!G96</f>
        <v>1061421</v>
      </c>
    </row>
    <row r="356" spans="1:4" ht="18" customHeight="1">
      <c r="A356" s="109" t="s">
        <v>161</v>
      </c>
      <c r="B356" s="108" t="s">
        <v>225</v>
      </c>
      <c r="C356" s="110">
        <v>200</v>
      </c>
      <c r="D356" s="244">
        <f>'Приложение 4'!G97</f>
        <v>317379</v>
      </c>
    </row>
    <row r="357" spans="1:4" ht="18" customHeight="1">
      <c r="A357" s="310" t="s">
        <v>180</v>
      </c>
      <c r="B357" s="273" t="s">
        <v>753</v>
      </c>
      <c r="C357" s="324"/>
      <c r="D357" s="241">
        <f>D358</f>
        <v>82673.87</v>
      </c>
    </row>
    <row r="358" spans="1:4" ht="46.5" customHeight="1">
      <c r="A358" s="270" t="s">
        <v>54</v>
      </c>
      <c r="B358" s="272" t="s">
        <v>753</v>
      </c>
      <c r="C358" s="326">
        <v>100</v>
      </c>
      <c r="D358" s="244">
        <f>'Приложение 4'!G99</f>
        <v>82673.87</v>
      </c>
    </row>
    <row r="359" spans="1:4" ht="19.5" customHeight="1">
      <c r="A359" s="101" t="s">
        <v>168</v>
      </c>
      <c r="B359" s="106" t="s">
        <v>197</v>
      </c>
      <c r="C359" s="125"/>
      <c r="D359" s="241">
        <f>D360+D361+D363+D362</f>
        <v>13377629.25</v>
      </c>
    </row>
    <row r="360" spans="1:4" ht="51.75" customHeight="1">
      <c r="A360" s="109" t="s">
        <v>54</v>
      </c>
      <c r="B360" s="108" t="s">
        <v>197</v>
      </c>
      <c r="C360" s="126" t="s">
        <v>171</v>
      </c>
      <c r="D360" s="244">
        <f>'Приложение 4'!G101</f>
        <v>7151156.67</v>
      </c>
    </row>
    <row r="361" spans="1:4" ht="18" customHeight="1">
      <c r="A361" s="109" t="s">
        <v>161</v>
      </c>
      <c r="B361" s="108" t="s">
        <v>197</v>
      </c>
      <c r="C361" s="126" t="s">
        <v>172</v>
      </c>
      <c r="D361" s="244">
        <f>'Приложение 4'!G102</f>
        <v>6040351.62</v>
      </c>
    </row>
    <row r="362" spans="1:4" ht="18" customHeight="1">
      <c r="A362" s="270" t="s">
        <v>766</v>
      </c>
      <c r="B362" s="272" t="s">
        <v>197</v>
      </c>
      <c r="C362" s="346" t="s">
        <v>327</v>
      </c>
      <c r="D362" s="244">
        <f>'Приложение 4'!G405</f>
        <v>99362.96</v>
      </c>
    </row>
    <row r="363" spans="1:4" ht="18" customHeight="1">
      <c r="A363" s="109" t="s">
        <v>269</v>
      </c>
      <c r="B363" s="108" t="s">
        <v>197</v>
      </c>
      <c r="C363" s="126" t="s">
        <v>165</v>
      </c>
      <c r="D363" s="244">
        <f>'Приложение 4'!G103+'Приложение 4'!G440</f>
        <v>86758</v>
      </c>
    </row>
    <row r="364" spans="1:4" ht="18" customHeight="1">
      <c r="A364" s="112" t="s">
        <v>60</v>
      </c>
      <c r="B364" s="106" t="s">
        <v>198</v>
      </c>
      <c r="C364" s="102"/>
      <c r="D364" s="241">
        <f>D365</f>
        <v>124112</v>
      </c>
    </row>
    <row r="365" spans="1:4" ht="18" customHeight="1">
      <c r="A365" s="109" t="s">
        <v>161</v>
      </c>
      <c r="B365" s="108" t="s">
        <v>198</v>
      </c>
      <c r="C365" s="110">
        <v>200</v>
      </c>
      <c r="D365" s="244">
        <f>'Приложение 4'!G105+'Приложение 4'!G498</f>
        <v>124112</v>
      </c>
    </row>
    <row r="366" spans="1:4" ht="33" customHeight="1">
      <c r="A366" s="101" t="s">
        <v>546</v>
      </c>
      <c r="B366" s="106" t="s">
        <v>545</v>
      </c>
      <c r="C366" s="113"/>
      <c r="D366" s="241">
        <f>D367</f>
        <v>342442.35</v>
      </c>
    </row>
    <row r="367" spans="1:4" ht="18" customHeight="1">
      <c r="A367" s="253" t="s">
        <v>289</v>
      </c>
      <c r="B367" s="108" t="s">
        <v>545</v>
      </c>
      <c r="C367" s="110">
        <v>500</v>
      </c>
      <c r="D367" s="244">
        <f>'Приложение 4'!G107</f>
        <v>342442.35</v>
      </c>
    </row>
    <row r="368" spans="1:4" ht="82.5" customHeight="1">
      <c r="A368" s="101" t="s">
        <v>547</v>
      </c>
      <c r="B368" s="106" t="s">
        <v>548</v>
      </c>
      <c r="C368" s="113"/>
      <c r="D368" s="241">
        <f>D369</f>
        <v>39999.65</v>
      </c>
    </row>
    <row r="369" spans="1:4" ht="18" customHeight="1">
      <c r="A369" s="253" t="s">
        <v>289</v>
      </c>
      <c r="B369" s="108" t="s">
        <v>548</v>
      </c>
      <c r="C369" s="110">
        <v>500</v>
      </c>
      <c r="D369" s="244">
        <f>'Приложение 4'!G255</f>
        <v>39999.65</v>
      </c>
    </row>
    <row r="370" spans="1:4" ht="18" customHeight="1">
      <c r="A370" s="106" t="s">
        <v>143</v>
      </c>
      <c r="B370" s="106" t="s">
        <v>365</v>
      </c>
      <c r="C370" s="110"/>
      <c r="D370" s="241">
        <f>D371</f>
        <v>394038.66</v>
      </c>
    </row>
    <row r="371" spans="1:4" ht="18" customHeight="1">
      <c r="A371" s="215" t="s">
        <v>6</v>
      </c>
      <c r="B371" s="106" t="s">
        <v>366</v>
      </c>
      <c r="C371" s="110"/>
      <c r="D371" s="241">
        <f>D372</f>
        <v>394038.66</v>
      </c>
    </row>
    <row r="372" spans="1:4" ht="15">
      <c r="A372" s="174" t="s">
        <v>6</v>
      </c>
      <c r="B372" s="119" t="s">
        <v>183</v>
      </c>
      <c r="C372" s="163"/>
      <c r="D372" s="241">
        <f>D374+D373</f>
        <v>394038.66</v>
      </c>
    </row>
    <row r="373" spans="1:4" ht="15">
      <c r="A373" s="213" t="s">
        <v>290</v>
      </c>
      <c r="B373" s="121" t="s">
        <v>183</v>
      </c>
      <c r="C373" s="269">
        <v>300</v>
      </c>
      <c r="D373" s="244">
        <f>'Приложение 4'!G112</f>
        <v>66600</v>
      </c>
    </row>
    <row r="374" spans="1:4" ht="21.75" customHeight="1">
      <c r="A374" s="270" t="s">
        <v>161</v>
      </c>
      <c r="B374" s="121" t="s">
        <v>183</v>
      </c>
      <c r="C374" s="269" t="s">
        <v>172</v>
      </c>
      <c r="D374" s="244">
        <f>'Приложение 4'!G230+'Приложение 4'!G111</f>
        <v>327438.66</v>
      </c>
    </row>
  </sheetData>
  <sheetProtection/>
  <autoFilter ref="B6:C374"/>
  <mergeCells count="3">
    <mergeCell ref="A2:D2"/>
    <mergeCell ref="A3:D3"/>
    <mergeCell ref="B1:D1"/>
  </mergeCells>
  <printOptions/>
  <pageMargins left="0.7086614173228347" right="0.7086614173228347" top="0.7480314960629921" bottom="0.7480314960629921" header="0.31496062992125984" footer="0.31496062992125984"/>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2021-02-17T12:57:42Z</cp:lastPrinted>
  <dcterms:created xsi:type="dcterms:W3CDTF">2006-02-22T11:09:57Z</dcterms:created>
  <dcterms:modified xsi:type="dcterms:W3CDTF">2022-04-26T12:53:35Z</dcterms:modified>
  <cp:category/>
  <cp:version/>
  <cp:contentType/>
  <cp:contentStatus/>
</cp:coreProperties>
</file>