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4"/>
  </bookViews>
  <sheets>
    <sheet name="источники 2019" sheetId="1" r:id="rId1"/>
    <sheet name="Доходы 2019" sheetId="2" r:id="rId2"/>
    <sheet name="РзПр 2019" sheetId="3" r:id="rId3"/>
    <sheet name="Ведомственная 2019" sheetId="4" r:id="rId4"/>
    <sheet name="Программы 2019" sheetId="5" r:id="rId5"/>
  </sheets>
  <definedNames>
    <definedName name="_xlnm._FilterDatabase" localSheetId="3" hidden="1">'Ведомственная 2019'!$A$14:$H$451</definedName>
    <definedName name="_xlnm._FilterDatabase" localSheetId="4" hidden="1">'Программы 2019'!$B$9:$C$326</definedName>
    <definedName name="_xlnm._FilterDatabase" localSheetId="2" hidden="1">'РзПр 2019'!$B$10:$E$406</definedName>
    <definedName name="_xlnm.Print_Titles" localSheetId="3">'Ведомственная 2019'!$12:$14</definedName>
    <definedName name="_xlnm.Print_Titles" localSheetId="1">'Доходы 2019'!$9:$9</definedName>
    <definedName name="_xlnm.Print_Titles" localSheetId="4">'Программы 2019'!$7:$7</definedName>
    <definedName name="_xlnm.Print_Titles" localSheetId="2">'РзПр 2019'!$8:$8</definedName>
    <definedName name="_xlnm.Print_Area" localSheetId="3">'Ведомственная 2019'!$A$1:$G$451</definedName>
    <definedName name="_xlnm.Print_Area" localSheetId="1">'Доходы 2019'!$A$1:$C$137</definedName>
    <definedName name="_xlnm.Print_Area" localSheetId="0">'источники 2019'!$A$1:$C$22</definedName>
    <definedName name="_xlnm.Print_Area" localSheetId="4">'Программы 2019'!$A$1:$D$326</definedName>
    <definedName name="_xlnm.Print_Area" localSheetId="2">'РзПр 2019'!$A$1:$F$412</definedName>
  </definedNames>
  <calcPr fullCalcOnLoad="1"/>
</workbook>
</file>

<file path=xl/sharedStrings.xml><?xml version="1.0" encoding="utf-8"?>
<sst xmlns="http://schemas.openxmlformats.org/spreadsheetml/2006/main" count="4662" uniqueCount="768">
  <si>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</si>
  <si>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</si>
  <si>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</si>
  <si>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</si>
  <si>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</si>
  <si>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</si>
  <si>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</si>
  <si>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</si>
  <si>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</si>
  <si>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</si>
  <si>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</si>
  <si>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</si>
  <si>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</si>
  <si>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</si>
  <si>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</si>
  <si>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</si>
  <si>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</si>
  <si>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</si>
  <si>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</si>
  <si>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</si>
  <si>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</si>
  <si>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</si>
  <si>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</si>
  <si>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</si>
  <si>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</si>
  <si>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</si>
  <si>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</si>
  <si>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</si>
  <si>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</si>
  <si>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</si>
  <si>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</si>
  <si>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</si>
  <si>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</si>
  <si>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</si>
  <si>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</si>
  <si>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</si>
  <si>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</si>
  <si>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</si>
  <si>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</si>
  <si>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</si>
  <si>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</si>
  <si>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</si>
  <si>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</si>
  <si>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</si>
  <si>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</si>
  <si>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</si>
  <si>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</si>
  <si>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</si>
  <si>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</si>
  <si>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</si>
  <si>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</si>
  <si>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</si>
  <si>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</si>
  <si>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</si>
  <si>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</si>
  <si>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</si>
  <si>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</si>
  <si>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</si>
  <si>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</si>
  <si>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</si>
  <si>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</si>
  <si>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</si>
  <si>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</si>
  <si>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</si>
  <si>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</si>
  <si>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</si>
  <si>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</si>
  <si>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</si>
  <si>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</si>
  <si>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</si>
  <si>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</si>
  <si>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</si>
  <si>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</si>
  <si>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</si>
  <si>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</si>
  <si>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</si>
  <si>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</si>
  <si>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</si>
  <si>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</si>
  <si>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</si>
  <si>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</si>
  <si>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</si>
  <si>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</si>
  <si>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</si>
  <si>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</si>
  <si>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</si>
  <si>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</si>
  <si>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</si>
  <si>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</si>
  <si>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</si>
  <si>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</si>
  <si>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</si>
  <si>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</si>
  <si>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</si>
  <si>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</si>
  <si>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</si>
  <si>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</si>
  <si>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</si>
  <si>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</si>
  <si>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</si>
  <si>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</si>
  <si>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</si>
  <si>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</si>
  <si>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</si>
  <si>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</si>
  <si>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</si>
  <si>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</si>
  <si>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</si>
  <si>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</si>
  <si>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</si>
  <si>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</si>
  <si>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</si>
  <si>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</si>
  <si>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</si>
  <si>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</si>
  <si>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</si>
  <si>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</si>
  <si>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</si>
  <si>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</si>
  <si>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</si>
  <si>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</si>
  <si>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</si>
  <si>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</si>
  <si>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</si>
  <si>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</si>
  <si>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</si>
  <si>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</si>
  <si>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</si>
  <si>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</si>
  <si>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</si>
  <si>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</si>
  <si>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</si>
  <si>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</si>
  <si>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</si>
  <si>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</si>
  <si>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</si>
  <si>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</si>
  <si>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</si>
  <si>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</si>
  <si>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</si>
  <si>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</si>
  <si>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</si>
  <si>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</si>
  <si>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</si>
  <si>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</si>
  <si>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</si>
  <si>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</si>
  <si>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</si>
  <si>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</si>
  <si>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</si>
  <si>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</si>
  <si>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</si>
  <si>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</si>
  <si>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</si>
  <si>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</si>
  <si>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</si>
  <si>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</si>
  <si>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</si>
  <si>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</si>
  <si>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</si>
  <si>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</si>
  <si>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</si>
  <si>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</si>
  <si>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</si>
  <si>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</si>
  <si>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</si>
  <si>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</si>
  <si>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</si>
  <si>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</si>
  <si>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</si>
  <si>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</si>
  <si>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</si>
  <si>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</si>
  <si>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</si>
  <si>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</si>
  <si>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</si>
  <si>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</si>
  <si>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</si>
  <si>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</si>
  <si>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</si>
  <si>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</si>
  <si>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</si>
  <si>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</si>
  <si>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</si>
  <si>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</si>
  <si>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</si>
  <si>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</si>
  <si>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</si>
  <si>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</si>
  <si>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</si>
  <si>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</si>
  <si>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</si>
  <si>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</si>
  <si>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</si>
  <si>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</si>
  <si>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</si>
  <si>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</si>
  <si>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</si>
  <si>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</si>
  <si>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</si>
  <si>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</si>
  <si>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</si>
  <si>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</si>
  <si>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</si>
  <si>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</si>
  <si>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</si>
  <si>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</si>
  <si>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</si>
  <si>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</si>
  <si>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</si>
  <si>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</si>
  <si>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</si>
  <si>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</si>
  <si>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</si>
  <si>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</si>
  <si>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</si>
  <si>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</si>
  <si>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</si>
  <si>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</si>
  <si>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</si>
  <si>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</si>
  <si>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</si>
  <si>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</si>
  <si>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</si>
  <si>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</si>
  <si>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</si>
  <si>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</si>
  <si>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</si>
  <si>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</si>
  <si>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</si>
  <si>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</si>
  <si>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</si>
  <si>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</si>
  <si>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</si>
  <si>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</si>
  <si>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</si>
  <si>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</si>
  <si>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</si>
  <si>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</si>
  <si>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</si>
  <si>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</si>
  <si>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</si>
  <si>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</si>
  <si>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</si>
  <si>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</si>
  <si>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</si>
  <si>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</si>
  <si>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</si>
  <si>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</si>
  <si>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</si>
  <si>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</si>
  <si>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</si>
  <si>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</si>
  <si>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</si>
  <si>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</si>
  <si>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</si>
  <si>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</si>
  <si>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</si>
  <si>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</si>
  <si>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</si>
  <si>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</si>
  <si>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</si>
  <si>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</si>
  <si>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</si>
  <si>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</si>
  <si>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</si>
  <si>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</si>
  <si>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</si>
  <si>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</si>
  <si>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</si>
  <si>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</si>
  <si>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</si>
  <si>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</si>
  <si>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</si>
  <si>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</si>
  <si>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</si>
  <si>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</si>
  <si>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</si>
  <si>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</si>
  <si>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</si>
  <si>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</si>
  <si>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</si>
  <si>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</si>
  <si>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</si>
  <si>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</si>
  <si>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</si>
  <si>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МЕЖБЮДЖЕТНЫЕ ТРАНСФЕРТЫ ОБЩЕГО ХАРАКТЕРА БЮДЖЕТАМ БЮДЖЕТНОЙ СИСТЕМЫ РОССИЙСКОЙ ФЕДЕРАЦИИ</t>
  </si>
  <si>
    <t>02 2 02 С1475</t>
  </si>
  <si>
    <t>13 2 02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</si>
  <si>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</si>
  <si>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</si>
  <si>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</si>
  <si>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</si>
  <si>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</si>
  <si>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</si>
  <si>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</si>
  <si>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</si>
  <si>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</si>
  <si>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</si>
  <si>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</si>
  <si>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</si>
  <si>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</si>
  <si>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</si>
  <si>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</si>
  <si>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</si>
  <si>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</si>
  <si>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</si>
  <si>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</si>
  <si>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</si>
  <si>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</si>
  <si>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</si>
  <si>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</si>
  <si>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</si>
  <si>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</si>
  <si>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</si>
  <si>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</si>
  <si>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</si>
  <si>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</si>
  <si>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</si>
  <si>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</si>
  <si>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</si>
  <si>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</si>
  <si>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</si>
  <si>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</si>
  <si>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</si>
  <si>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</si>
  <si>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</si>
  <si>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</si>
  <si>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</si>
  <si>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</si>
  <si>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</si>
  <si>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</si>
  <si>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</si>
  <si>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</si>
  <si>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</si>
  <si>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</si>
  <si>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</si>
  <si>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</si>
  <si>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РЗ</t>
  </si>
  <si>
    <t>00</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</si>
  <si>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</si>
  <si>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</si>
  <si>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</si>
  <si>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</si>
  <si>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</si>
  <si>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</si>
  <si>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</si>
  <si>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</si>
  <si>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</si>
  <si>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</si>
  <si>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</si>
  <si>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</si>
  <si>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</si>
  <si>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</si>
  <si>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</si>
  <si>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</si>
  <si>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</si>
  <si>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</si>
  <si>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</si>
  <si>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</si>
  <si>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</si>
  <si>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</si>
  <si>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</si>
  <si>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</si>
  <si>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</si>
  <si>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</si>
  <si>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</si>
  <si>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</si>
  <si>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</si>
  <si>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</si>
  <si>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</si>
  <si>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</si>
  <si>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</si>
  <si>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</si>
  <si>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</si>
  <si>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</si>
  <si>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</si>
  <si>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</si>
  <si>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</si>
  <si>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</si>
  <si>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</si>
  <si>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</si>
  <si>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</si>
  <si>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</si>
  <si>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</si>
  <si>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</si>
  <si>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</si>
  <si>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</si>
  <si>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</si>
  <si>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</si>
  <si>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</si>
  <si>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</si>
  <si>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</si>
  <si>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</si>
  <si>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</si>
  <si>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</si>
  <si>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</si>
  <si>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</si>
  <si>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</si>
  <si>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</si>
  <si>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</si>
  <si>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</si>
  <si>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</si>
  <si>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</si>
  <si>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</si>
  <si>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</si>
  <si>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</si>
  <si>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</si>
  <si>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</si>
  <si>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</si>
  <si>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</si>
  <si>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</si>
  <si>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</si>
  <si>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</si>
  <si>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</si>
  <si>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</si>
  <si>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</si>
  <si>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</si>
  <si>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</si>
  <si>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</si>
  <si>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</si>
  <si>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</si>
  <si>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</si>
  <si>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</si>
  <si>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</si>
  <si>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</si>
  <si>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</si>
  <si>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</si>
  <si>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</si>
  <si>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</si>
  <si>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</si>
  <si>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</si>
  <si>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13 2 00 00000</t>
  </si>
  <si>
    <t>76 1 00 00000</t>
  </si>
  <si>
    <t>10 2 00 00000</t>
  </si>
  <si>
    <t>09 1 00 00000</t>
  </si>
  <si>
    <t>04 1 00 00000</t>
  </si>
  <si>
    <t>02 1 02 00000</t>
  </si>
  <si>
    <t>02 2 02 00000</t>
  </si>
  <si>
    <t>02 3 02 00000</t>
  </si>
  <si>
    <t>02 3 03 00000</t>
  </si>
  <si>
    <t>02 3 04 00000</t>
  </si>
  <si>
    <t>04 1 01 00000</t>
  </si>
  <si>
    <t>09 1 01 00000</t>
  </si>
  <si>
    <t>10 2 01 00000</t>
  </si>
  <si>
    <t>13 2 02 00000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</si>
  <si>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</si>
  <si>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</si>
  <si>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</si>
  <si>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</si>
  <si>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</si>
  <si>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</si>
  <si>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</si>
  <si>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</si>
  <si>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</si>
  <si>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</si>
  <si>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</si>
  <si>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</si>
  <si>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</si>
  <si>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</si>
  <si>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</si>
  <si>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</si>
  <si>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</si>
  <si>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</si>
  <si>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</si>
  <si>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</si>
  <si>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</si>
  <si>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</si>
  <si>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</si>
  <si>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</si>
  <si>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</si>
  <si>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</si>
  <si>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</si>
  <si>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</si>
  <si>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</si>
  <si>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</si>
  <si>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</si>
  <si>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</si>
  <si>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</si>
  <si>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</si>
  <si>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</si>
  <si>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</si>
  <si>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</si>
  <si>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</si>
  <si>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</si>
  <si>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</si>
  <si>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500</t>
  </si>
  <si>
    <t>Основное мероприятие «Строительство распределительных сетей газопровода»</t>
  </si>
  <si>
    <t>16 0 00 00000</t>
  </si>
  <si>
    <t>16 1 00 00000</t>
  </si>
  <si>
    <t>16 1 01 00000</t>
  </si>
  <si>
    <t>01 3 02 13340</t>
  </si>
  <si>
    <t>01 3 02 13350</t>
  </si>
  <si>
    <t>Реализация мероприятий по устойчивому развитию сельских территорий</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</si>
  <si>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</si>
  <si>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</si>
  <si>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</si>
  <si>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</si>
  <si>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</si>
  <si>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</si>
  <si>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</si>
  <si>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</si>
  <si>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</si>
  <si>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</si>
  <si>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</si>
  <si>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</si>
  <si>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</si>
  <si>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</si>
  <si>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</si>
  <si>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</si>
  <si>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</si>
  <si>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</si>
  <si>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</si>
  <si>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</si>
  <si>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</si>
  <si>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</si>
  <si>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</si>
  <si>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</si>
  <si>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</si>
  <si>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</si>
  <si>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</si>
  <si>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</si>
  <si>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</si>
  <si>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</si>
  <si>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</si>
  <si>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</si>
  <si>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</si>
  <si>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</si>
  <si>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</si>
  <si>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</si>
  <si>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</si>
  <si>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77 2 00 С1402</t>
  </si>
  <si>
    <t>02 3 04 С1402</t>
  </si>
  <si>
    <t>17 2 01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</si>
  <si>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</si>
  <si>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</si>
  <si>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</si>
  <si>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16 1 01 S5671</t>
  </si>
  <si>
    <t>Выполнение других обязательств муниципального образования</t>
  </si>
  <si>
    <t>Муниципальная программа «Развитие информационного общества в Льговском районе Курской области на 2019-2021 годы»</t>
  </si>
  <si>
    <t>Подпрограмма «Электронное правительство» муниципальной программы «Развитие информационного общества в Льговском районе Курской области на 2019-2021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</si>
  <si>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2019-2021 годы»</t>
  </si>
  <si>
    <t>Муниципальная программа "Повышение эффективности управления муниципальными финансоами в Льговском районе Курской области на 2019-2021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</si>
  <si>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2019-2021 годы" </t>
  </si>
  <si>
    <t>Муниципальная программа "Социальная поддержка граждан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</si>
  <si>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</si>
  <si>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</si>
  <si>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2019-2021 годы"</t>
  </si>
  <si>
    <t>Муниципальная программа "Управление муниципальным имуществом и земельными ресурсами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</si>
  <si>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2019-2021 годы"</t>
  </si>
  <si>
    <t>Муниципальная программа "Развитие муниципальной службы в Льговском районе Курской области на 2019-2021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</si>
  <si>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2019-2021 годы"</t>
  </si>
  <si>
    <t>Муниципальная программа "Сохранение и развитие архивного дела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</si>
  <si>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</si>
  <si>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2019-2021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</si>
  <si>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</si>
  <si>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</si>
  <si>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Муниципальная программа "Содействие занятости населения в Льговском районе Курской области на 2019-2021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</si>
  <si>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</si>
  <si>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</si>
  <si>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</si>
  <si>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</si>
  <si>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</si>
  <si>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Муниципальная программа "Социальное развитие села в Льговском районе Курской области на 2019-2021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</si>
  <si>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2019-2021 годы"</t>
  </si>
  <si>
    <t>Муниципальная программа "Развитие образования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</si>
  <si>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</si>
  <si>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</si>
  <si>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</si>
  <si>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</si>
  <si>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</si>
  <si>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2019-2021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</si>
  <si>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2019-2021 годы"</t>
  </si>
  <si>
    <t>Муниципальная программа "Развитие культуры в Льговском районе Курской области на 2019-2021 год"</t>
  </si>
  <si>
    <t>Подпрограмма "Искусство" муниципальной программы "Развитие культуры в Льговском районе Курской области на 2019-2021 год"</t>
  </si>
  <si>
    <t>Подпрограмма "Наследие" муниципальной программы  "Развитие культуры в Льговском районе Курской области на 2019-2021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</si>
  <si>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</si>
  <si>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</si>
  <si>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</si>
  <si>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</si>
  <si>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"Профилактика правонарушений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</si>
  <si>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2019-2021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</si>
  <si>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</si>
  <si>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Муниципальная программа "Повышение эффективности управления муниципальными финансами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</si>
  <si>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</si>
  <si>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</si>
  <si>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</si>
  <si>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</si>
  <si>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</si>
  <si>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"Искусство" муниципальной программы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</si>
  <si>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</si>
  <si>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</si>
  <si>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</si>
  <si>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</si>
  <si>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</si>
  <si>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на2019-2021 годы"</t>
  </si>
  <si>
    <t>Муниципальная программа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</si>
  <si>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</si>
  <si>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</si>
  <si>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</si>
  <si>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</si>
  <si>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</si>
  <si>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</si>
  <si>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</si>
  <si>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Иные межбюджетные трансферты на содержание работника, осуществляющего выполнение переданных полномочий</t>
  </si>
  <si>
    <t>77 2 00 П1490</t>
  </si>
  <si>
    <t>77 2 00 П1493</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</si>
  <si>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</si>
  <si>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</si>
  <si>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</si>
  <si>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</si>
  <si>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</si>
  <si>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11 4 01 С1601</t>
  </si>
  <si>
    <t>Разработка комплексных схем организации дорожного движения</t>
  </si>
  <si>
    <t>Другие вопросы в области национальной экономики</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</si>
  <si>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</si>
  <si>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</si>
  <si>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07 0 00 00000</t>
  </si>
  <si>
    <t>07 2 00 00000</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</si>
  <si>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</si>
  <si>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</si>
  <si>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Муниципальная программа "Обеспечение доступным и комфортным жильем и коммунальными услугами граждан Льговского района Курской области на 2019-2021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</si>
  <si>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2019-2021 годы"</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</si>
  <si>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</si>
  <si>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</si>
  <si>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14 2 02 00000</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</si>
  <si>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</si>
  <si>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</si>
  <si>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</si>
  <si>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</si>
  <si>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</si>
  <si>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</si>
  <si>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</si>
  <si>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</si>
  <si>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</si>
  <si>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</si>
  <si>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</si>
  <si>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2 18 00000 00 0000 150</t>
  </si>
  <si>
    <t>2 18 00000 05 0000 150</t>
  </si>
  <si>
    <t>2 18 60010 05 0000 150</t>
  </si>
  <si>
    <t>2 19 00000 05 0000 150</t>
  </si>
  <si>
    <t>2 19 60010 05 0000 150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</si>
  <si>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</si>
  <si>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</si>
  <si>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</si>
  <si>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</si>
  <si>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</si>
  <si>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</si>
  <si>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</si>
  <si>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</si>
  <si>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</si>
  <si>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</si>
  <si>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</si>
  <si>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</si>
  <si>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 1 01 L5670</t>
  </si>
  <si>
    <t>Обеспечение устойчивого развития сельских территорий</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</si>
  <si>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</si>
  <si>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</si>
  <si>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</si>
  <si>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</si>
  <si>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</si>
  <si>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</si>
  <si>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</si>
  <si>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</si>
  <si>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</si>
  <si>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</si>
  <si>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</si>
  <si>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</si>
  <si>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</si>
  <si>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</si>
  <si>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2 02 25467 05 0000 150</t>
  </si>
  <si>
    <t>2 02 27567 00 0000 150</t>
  </si>
  <si>
    <t>2 02 27567 05 0000 150</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</si>
  <si>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</si>
  <si>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</si>
  <si>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2 07 00000 00 0000 000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</si>
  <si>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</si>
  <si>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</si>
  <si>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</si>
  <si>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2 07 05000 05 0000 150</t>
  </si>
  <si>
    <t>2 07 05020 05 0000 150</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</si>
  <si>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</si>
  <si>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</si>
  <si>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Мероприятия по внесению в государственный кадастр недвижимости сведений о границах муниципальных образований и границах населенных пунктов</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</si>
  <si>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</si>
  <si>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</si>
  <si>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</si>
  <si>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07 2 02 С1417</t>
  </si>
  <si>
    <t xml:space="preserve">Создание условий для развития социальной и инженерной инфраструктуры муниципальных образований </t>
  </si>
  <si>
    <t>07 2 01 С1416</t>
  </si>
  <si>
    <t>Мероприятия по  разработке документов территориального планирования и градостроительного зонирования</t>
  </si>
  <si>
    <t>16 1 01 R5671</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</si>
  <si>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</si>
  <si>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</si>
  <si>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</si>
  <si>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</si>
  <si>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</si>
  <si>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</si>
  <si>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</si>
  <si>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</si>
  <si>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</si>
  <si>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</si>
  <si>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01 1 01 L4670</t>
  </si>
  <si>
    <t>Обеспечение развития и укрепления материально-технической базы муниципальных домов культуры</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</si>
  <si>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</si>
  <si>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</si>
  <si>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</si>
  <si>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</si>
  <si>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</si>
  <si>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</si>
  <si>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03 2 05 С1409</t>
  </si>
  <si>
    <t>Расходы на предоставление мер социальной поддержки работникам муниципальных образовательных организаций</t>
  </si>
  <si>
    <t>07 2 02 S1500</t>
  </si>
  <si>
    <t>Мероприятия, направленные на  развитие социальной и инженерной инфраструктуры муниципальных образований Курской области</t>
  </si>
  <si>
    <t>2 02 15002 05 0000 150</t>
  </si>
  <si>
    <t>Дотации бюджетам муниципальных районов на поддержку мер по обеспечению сбалансированности бюджетов</t>
  </si>
  <si>
    <t>2 02 15002 00 0000 150</t>
  </si>
  <si>
    <t>Дотации бюджетам на поддержку мер по обеспечению сбалансированности бюджетов</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</si>
  <si>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</si>
  <si>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</si>
  <si>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</si>
  <si>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</si>
  <si>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Резервный фонд Администрации Курской области</t>
  </si>
  <si>
    <t>78 1 00 10030</t>
  </si>
  <si>
    <t>2 02 35120 05 0000 150</t>
  </si>
  <si>
    <t>2 02 35120 00 0000 150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</si>
  <si>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</si>
  <si>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</si>
  <si>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2 02 45160 05 0000 150</t>
  </si>
  <si>
    <t>2 02 45160 00 0000 150</t>
  </si>
  <si>
    <t>2 02 40000 00 0000 150</t>
  </si>
  <si>
    <t>Иные межбюджетные трансферты</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</si>
  <si>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</si>
  <si>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</si>
  <si>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03 2 04 С1412</t>
  </si>
  <si>
    <t>Мероприятия по организации питания обучающихся муниципальных образовательных организаций</t>
  </si>
  <si>
    <t>Субсидии местным бюджетам на создание условий для развития социальной и инженерной инфраструктуры</t>
  </si>
  <si>
    <t>07 2 02 11500</t>
  </si>
  <si>
    <t>Развитие социальной и инженерной инфраструктуры муниципальных образований Курской области</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</si>
  <si>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</si>
  <si>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</si>
  <si>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07 2 01 П1416</t>
  </si>
  <si>
    <t>Источники финансирования дефицита бюджета муниципального района «Льговский район» Курской области за 2019 год</t>
  </si>
  <si>
    <t>Прогнозируемое поступление доходов в районный бюджет за 2019 год</t>
  </si>
  <si>
    <t>1 17 01000 00 0000 180</t>
  </si>
  <si>
    <t>1 17 01050 05 0000 180</t>
  </si>
  <si>
    <t>Невыясненные поступления</t>
  </si>
  <si>
    <t>Невыясненные поступления, зачисляемые в бюджеты муниципальных районов</t>
  </si>
  <si>
    <t>1 16 03000 00 0000 140</t>
  </si>
  <si>
    <t>1 16 03010 01 0000 140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</si>
  <si>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</si>
  <si>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</si>
  <si>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1 11 03000 00 0000 120</t>
  </si>
  <si>
    <t>1 11 03050 05 0000 120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</si>
  <si>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</si>
  <si>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муниципальных районов</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</si>
  <si>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</si>
  <si>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</si>
  <si>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за 2019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</si>
  <si>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за 2019 год</t>
  </si>
  <si>
    <t>РАСХОДОВ РАЙОННОГО БЮДЖЕТА ЗА 2019 ГОД</t>
  </si>
  <si>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xml:space="preserve">, </t>
    </r>
    <r>
      <rPr>
        <i/>
        <sz val="8"/>
        <rFont val="Arial"/>
        <family val="2"/>
      </rPr>
      <t>осуществляющих отдельные государственные полномочия по предоставлению работникам муниципальных учреждений культуры мер социальной поддержки</t>
    </r>
  </si>
  <si>
    <t>Мероприятия, направленные на развитие муниципальной службы</t>
  </si>
  <si>
    <t>Приложение №2</t>
  </si>
  <si>
    <t>Приложение №3</t>
  </si>
  <si>
    <t>Приложение №4</t>
  </si>
  <si>
    <t>Приложение №1
к Решению Представительного Собрания 
Льговского района Курской области
от 28.07.2020 г.  № 122
«Об утверждении отчета об исполнении бюджета муниципального района «Льговский район» Курской области за 2019 год»</t>
  </si>
  <si>
    <t>к Решению Представительного Собрания 
Льговского района Курской области
от 28.07.2020 г.  № 122
«Об утверждении отчета об исполнении бюджета муниципального района «Льговский район» Курской области за 2019 год»</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</si>
</sst>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 numFmtId="177" formatCode="#,##0.00_ ;\-#,##0.00\ "/>
  </numFmts>
  <fonts count="81">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thin"/>
      <bottom style="thin"/>
    </border>
    <border>
      <left style="thin">
        <color indexed="8"/>
      </left>
      <right>
        <color indexed="63"/>
      </right>
      <top style="thin">
        <color indexed="8"/>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372">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2" fontId="0" fillId="0" borderId="0" xfId="0" applyNumberFormat="1" applyAlignment="1">
      <alignment/>
    </xf>
    <xf numFmtId="1" fontId="23" fillId="0" borderId="0" xfId="0" applyNumberFormat="1" applyFont="1" applyFill="1" applyAlignment="1">
      <alignment vertical="top" wrapText="1"/>
    </xf>
    <xf numFmtId="1" fontId="17" fillId="0" borderId="0" xfId="0" applyNumberFormat="1" applyFont="1" applyFill="1" applyAlignment="1">
      <alignment vertical="top" wrapText="1"/>
    </xf>
    <xf numFmtId="1" fontId="12" fillId="0" borderId="0" xfId="0" applyNumberFormat="1" applyFont="1" applyFill="1" applyAlignment="1">
      <alignment vertical="top"/>
    </xf>
    <xf numFmtId="1" fontId="3" fillId="0" borderId="0" xfId="0" applyNumberFormat="1" applyFont="1" applyFill="1" applyAlignment="1">
      <alignment vertical="top"/>
    </xf>
    <xf numFmtId="1" fontId="4" fillId="0" borderId="0" xfId="0" applyNumberFormat="1" applyFont="1" applyFill="1" applyAlignment="1">
      <alignment vertical="top"/>
    </xf>
    <xf numFmtId="1" fontId="19" fillId="0" borderId="0" xfId="0" applyNumberFormat="1" applyFont="1" applyFill="1" applyAlignment="1">
      <alignment vertical="top"/>
    </xf>
    <xf numFmtId="1" fontId="2" fillId="0" borderId="0" xfId="0" applyNumberFormat="1" applyFont="1" applyFill="1" applyAlignment="1">
      <alignment vertical="top"/>
    </xf>
    <xf numFmtId="1" fontId="26" fillId="0" borderId="0" xfId="0" applyNumberFormat="1" applyFont="1" applyFill="1" applyAlignment="1">
      <alignment vertical="top" wrapText="1"/>
    </xf>
    <xf numFmtId="1" fontId="1" fillId="0" borderId="0" xfId="0" applyNumberFormat="1" applyFont="1" applyFill="1" applyAlignment="1">
      <alignment vertical="top"/>
    </xf>
    <xf numFmtId="1" fontId="24" fillId="0" borderId="0" xfId="0" applyNumberFormat="1" applyFont="1" applyFill="1" applyAlignment="1">
      <alignment vertical="top" wrapText="1"/>
    </xf>
    <xf numFmtId="1" fontId="23" fillId="0" borderId="0" xfId="0" applyNumberFormat="1" applyFont="1" applyFill="1" applyAlignment="1">
      <alignment vertical="top"/>
    </xf>
    <xf numFmtId="1" fontId="25" fillId="0" borderId="0" xfId="0" applyNumberFormat="1" applyFont="1" applyFill="1" applyAlignment="1">
      <alignment vertical="top" wrapText="1"/>
    </xf>
    <xf numFmtId="1" fontId="2" fillId="0" borderId="0" xfId="0" applyNumberFormat="1" applyFont="1" applyFill="1" applyAlignment="1">
      <alignment vertical="top" wrapText="1"/>
    </xf>
    <xf numFmtId="1" fontId="16" fillId="0" borderId="0" xfId="0" applyNumberFormat="1" applyFont="1" applyFill="1" applyAlignment="1">
      <alignment vertical="top"/>
    </xf>
    <xf numFmtId="1" fontId="21" fillId="0" borderId="0" xfId="0" applyNumberFormat="1" applyFont="1" applyFill="1" applyAlignment="1">
      <alignment vertical="top"/>
    </xf>
    <xf numFmtId="1" fontId="8" fillId="0" borderId="0" xfId="0" applyNumberFormat="1" applyFont="1" applyFill="1" applyAlignment="1">
      <alignment vertical="top"/>
    </xf>
    <xf numFmtId="1" fontId="13" fillId="0" borderId="0" xfId="0" applyNumberFormat="1" applyFont="1" applyFill="1" applyAlignment="1">
      <alignment vertical="top"/>
    </xf>
    <xf numFmtId="1" fontId="22" fillId="0" borderId="0" xfId="0" applyNumberFormat="1" applyFont="1" applyFill="1" applyAlignment="1">
      <alignment vertical="top"/>
    </xf>
    <xf numFmtId="1" fontId="18" fillId="0" borderId="0" xfId="0" applyNumberFormat="1" applyFont="1" applyFill="1" applyAlignment="1">
      <alignment vertical="top"/>
    </xf>
    <xf numFmtId="1" fontId="3" fillId="0" borderId="0" xfId="0" applyNumberFormat="1" applyFont="1" applyFill="1" applyBorder="1" applyAlignment="1">
      <alignment horizontal="right" vertical="center" wrapText="1"/>
    </xf>
    <xf numFmtId="1" fontId="7" fillId="0" borderId="0" xfId="0" applyNumberFormat="1" applyFont="1" applyFill="1" applyAlignment="1">
      <alignment vertical="top"/>
    </xf>
    <xf numFmtId="1" fontId="1" fillId="0" borderId="0" xfId="0" applyNumberFormat="1" applyFont="1" applyFill="1" applyAlignment="1">
      <alignment vertical="top" wrapText="1"/>
    </xf>
    <xf numFmtId="1" fontId="7" fillId="0" borderId="0" xfId="0" applyNumberFormat="1" applyFont="1" applyFill="1" applyAlignment="1">
      <alignment vertical="top" wrapText="1"/>
    </xf>
    <xf numFmtId="1" fontId="28" fillId="0" borderId="0" xfId="0" applyNumberFormat="1" applyFont="1" applyFill="1" applyAlignment="1">
      <alignment vertical="top"/>
    </xf>
    <xf numFmtId="1" fontId="4" fillId="0" borderId="0" xfId="0" applyNumberFormat="1" applyFont="1" applyFill="1" applyAlignment="1">
      <alignment vertical="top" wrapText="1"/>
    </xf>
    <xf numFmtId="1" fontId="25"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1" fillId="32" borderId="12" xfId="0" applyNumberFormat="1" applyFont="1" applyFill="1" applyBorder="1" applyAlignment="1">
      <alignment horizontal="center" vertical="center" wrapText="1"/>
    </xf>
    <xf numFmtId="2" fontId="3" fillId="32" borderId="0" xfId="0" applyNumberFormat="1" applyFont="1" applyFill="1" applyBorder="1" applyAlignment="1">
      <alignment horizontal="right"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39" fillId="32" borderId="10"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49" fontId="14"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1" fillId="0" borderId="0" xfId="0" applyFont="1" applyFill="1" applyAlignment="1" applyProtection="1">
      <alignment horizontal="right" wrapText="1"/>
      <protection/>
    </xf>
    <xf numFmtId="0" fontId="1" fillId="0" borderId="0" xfId="0" applyFont="1" applyFill="1" applyBorder="1" applyAlignment="1" applyProtection="1">
      <alignment horizontal="right" wrapText="1"/>
      <protection/>
    </xf>
    <xf numFmtId="0" fontId="0" fillId="0" borderId="0" xfId="0" applyFont="1" applyFill="1" applyAlignment="1">
      <alignment vertical="top" wrapText="1"/>
    </xf>
    <xf numFmtId="0" fontId="32" fillId="32" borderId="0" xfId="0" applyFont="1" applyFill="1" applyAlignment="1">
      <alignment horizontal="center" vertical="center" wrapText="1"/>
    </xf>
    <xf numFmtId="0" fontId="1" fillId="0" borderId="0" xfId="0" applyFont="1" applyFill="1" applyAlignment="1" applyProtection="1">
      <alignment wrapText="1"/>
      <protection/>
    </xf>
    <xf numFmtId="0" fontId="1" fillId="0" borderId="0" xfId="0" applyFont="1" applyFill="1" applyBorder="1" applyAlignment="1" applyProtection="1">
      <alignment wrapText="1"/>
      <protection/>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0" fillId="0" borderId="0" xfId="0" applyFont="1" applyFill="1" applyBorder="1" applyAlignment="1">
      <alignment vertical="top" wrapText="1"/>
    </xf>
    <xf numFmtId="0" fontId="32" fillId="32" borderId="10" xfId="0" applyFont="1" applyFill="1" applyBorder="1" applyAlignment="1">
      <alignment horizontal="center" vertical="center" wrapText="1"/>
    </xf>
    <xf numFmtId="2" fontId="0" fillId="0" borderId="0" xfId="0" applyNumberFormat="1" applyFont="1" applyFill="1" applyAlignment="1">
      <alignment vertical="top" wrapText="1"/>
    </xf>
    <xf numFmtId="0" fontId="2" fillId="32" borderId="10" xfId="0" applyFont="1" applyFill="1" applyBorder="1" applyAlignment="1">
      <alignment horizontal="center" vertical="top" wrapText="1"/>
    </xf>
    <xf numFmtId="2" fontId="1" fillId="0" borderId="0" xfId="0" applyNumberFormat="1" applyFont="1" applyFill="1" applyBorder="1" applyAlignment="1">
      <alignment vertical="top" wrapText="1"/>
    </xf>
    <xf numFmtId="0" fontId="0" fillId="0" borderId="0" xfId="0" applyFill="1" applyAlignment="1">
      <alignment vertical="top" wrapText="1"/>
    </xf>
    <xf numFmtId="0" fontId="37" fillId="32" borderId="10" xfId="0" applyFont="1" applyFill="1" applyBorder="1" applyAlignment="1">
      <alignment vertical="top" wrapText="1"/>
    </xf>
    <xf numFmtId="2" fontId="1" fillId="0" borderId="0" xfId="0" applyNumberFormat="1" applyFont="1" applyFill="1" applyBorder="1" applyAlignment="1">
      <alignment horizontal="right" vertical="center"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0" fillId="34" borderId="0" xfId="0" applyFont="1" applyFill="1" applyAlignment="1">
      <alignment vertical="top" wrapText="1"/>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0" fillId="0" borderId="0" xfId="0" applyFill="1" applyBorder="1" applyAlignment="1">
      <alignment vertical="top"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0" fontId="0" fillId="32" borderId="0" xfId="0" applyFill="1" applyAlignment="1">
      <alignment/>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2" fillId="33" borderId="10" xfId="0" applyNumberFormat="1" applyFont="1" applyFill="1" applyBorder="1" applyAlignment="1">
      <alignment vertical="top" wrapText="1"/>
    </xf>
    <xf numFmtId="171" fontId="0" fillId="0" borderId="0" xfId="0" applyNumberFormat="1" applyFont="1" applyFill="1" applyAlignment="1">
      <alignment vertical="top"/>
    </xf>
    <xf numFmtId="0" fontId="1" fillId="32" borderId="0" xfId="0" applyFont="1" applyFill="1" applyAlignment="1" applyProtection="1">
      <alignment horizontal="right"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171" fontId="0" fillId="0" borderId="0" xfId="0" applyNumberFormat="1" applyFont="1" applyFill="1" applyAlignment="1">
      <alignment vertical="top" wrapText="1"/>
    </xf>
    <xf numFmtId="171" fontId="0" fillId="0" borderId="0" xfId="0" applyNumberFormat="1" applyFont="1" applyFill="1" applyAlignment="1">
      <alignment horizontal="center" vertical="top" wrapText="1"/>
    </xf>
    <xf numFmtId="171" fontId="41" fillId="0" borderId="0" xfId="0" applyNumberFormat="1" applyFont="1" applyFill="1" applyAlignment="1">
      <alignment vertical="top"/>
    </xf>
    <xf numFmtId="171" fontId="42" fillId="0" borderId="0" xfId="0" applyNumberFormat="1" applyFont="1" applyFill="1" applyAlignment="1">
      <alignment vertical="top"/>
    </xf>
    <xf numFmtId="171" fontId="43" fillId="0" borderId="0" xfId="0" applyNumberFormat="1" applyFont="1" applyFill="1" applyAlignment="1">
      <alignment vertical="top" wrapText="1"/>
    </xf>
    <xf numFmtId="171" fontId="43" fillId="0" borderId="0" xfId="0" applyNumberFormat="1" applyFont="1" applyFill="1" applyAlignment="1">
      <alignment vertical="top"/>
    </xf>
    <xf numFmtId="1" fontId="0" fillId="0" borderId="0" xfId="0" applyNumberFormat="1" applyFont="1" applyFill="1" applyAlignment="1">
      <alignment vertical="top"/>
    </xf>
    <xf numFmtId="1" fontId="0" fillId="0" borderId="0" xfId="0" applyNumberFormat="1" applyFont="1" applyFill="1" applyAlignment="1">
      <alignment horizontal="center" vertical="top" wrapText="1"/>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1"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32" fillId="32" borderId="13" xfId="0" applyFont="1" applyFill="1" applyBorder="1" applyAlignment="1">
      <alignment horizontal="lef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1"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1"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1" fillId="32" borderId="0" xfId="0" applyNumberFormat="1" applyFont="1" applyFill="1" applyAlignment="1">
      <alignment horizontal="right" vertical="top"/>
    </xf>
    <xf numFmtId="171" fontId="2" fillId="32" borderId="10" xfId="0" applyNumberFormat="1" applyFont="1" applyFill="1" applyBorder="1" applyAlignment="1">
      <alignment horizontal="center" vertical="center" wrapText="1"/>
    </xf>
    <xf numFmtId="171" fontId="2" fillId="32" borderId="12"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33" fillId="0" borderId="10" xfId="0" applyFont="1" applyBorder="1" applyAlignment="1">
      <alignment vertical="center" wrapText="1"/>
    </xf>
    <xf numFmtId="0" fontId="3"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 fontId="1" fillId="0" borderId="0" xfId="0" applyNumberFormat="1" applyFont="1" applyFill="1" applyAlignment="1">
      <alignment horizontal="center" vertical="center"/>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0" borderId="13" xfId="0" applyNumberFormat="1" applyFont="1" applyFill="1" applyBorder="1" applyAlignment="1" applyProtection="1">
      <alignment vertical="top" wrapText="1"/>
      <protection/>
    </xf>
    <xf numFmtId="171" fontId="2" fillId="0" borderId="10" xfId="0" applyNumberFormat="1" applyFont="1" applyFill="1" applyBorder="1" applyAlignment="1" quotePrefix="1">
      <alignment horizontal="center" vertical="center" wrapText="1"/>
    </xf>
    <xf numFmtId="171" fontId="2" fillId="0" borderId="10"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171" fontId="1" fillId="0" borderId="13" xfId="0" applyNumberFormat="1" applyFont="1" applyFill="1" applyBorder="1" applyAlignment="1" applyProtection="1">
      <alignment vertical="top" wrapText="1"/>
      <protection/>
    </xf>
    <xf numFmtId="171" fontId="1" fillId="0" borderId="10" xfId="0" applyNumberFormat="1" applyFont="1" applyFill="1" applyBorder="1" applyAlignment="1" quotePrefix="1">
      <alignment horizontal="center" vertical="center" wrapText="1"/>
    </xf>
    <xf numFmtId="171" fontId="1" fillId="0" borderId="10"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171" fontId="1" fillId="0" borderId="10" xfId="0" applyNumberFormat="1" applyFont="1" applyFill="1" applyBorder="1" applyAlignment="1" applyProtection="1">
      <alignment vertical="top" wrapText="1"/>
      <protection/>
    </xf>
    <xf numFmtId="0" fontId="1" fillId="0" borderId="10" xfId="0" applyFont="1" applyFill="1" applyBorder="1" applyAlignment="1">
      <alignment horizontal="left" vertical="center" wrapText="1"/>
    </xf>
    <xf numFmtId="0" fontId="2" fillId="32" borderId="10" xfId="0" applyFont="1" applyFill="1" applyBorder="1" applyAlignment="1">
      <alignment wrapText="1"/>
    </xf>
    <xf numFmtId="0" fontId="32" fillId="0" borderId="21" xfId="0" applyFont="1" applyFill="1" applyBorder="1" applyAlignment="1">
      <alignment horizontal="left" wrapText="1"/>
    </xf>
    <xf numFmtId="0" fontId="2" fillId="0" borderId="10" xfId="0" applyFont="1" applyFill="1" applyBorder="1" applyAlignment="1">
      <alignment horizontal="left" vertical="center" wrapText="1"/>
    </xf>
    <xf numFmtId="4" fontId="33" fillId="32" borderId="10" xfId="59" applyNumberFormat="1" applyFont="1" applyFill="1" applyBorder="1" applyAlignment="1">
      <alignment horizontal="right" vertical="center" wrapText="1"/>
      <protection/>
    </xf>
    <xf numFmtId="4" fontId="3" fillId="32" borderId="10" xfId="0" applyNumberFormat="1" applyFont="1" applyFill="1" applyBorder="1" applyAlignment="1">
      <alignment horizontal="right" vertical="center" wrapText="1"/>
    </xf>
    <xf numFmtId="4" fontId="33" fillId="32" borderId="10" xfId="0" applyNumberFormat="1" applyFont="1" applyFill="1" applyBorder="1" applyAlignment="1">
      <alignment horizontal="right" vertical="center" wrapText="1"/>
    </xf>
    <xf numFmtId="4" fontId="35" fillId="32" borderId="10" xfId="59" applyNumberFormat="1" applyFont="1" applyFill="1" applyBorder="1" applyAlignment="1">
      <alignment vertical="center" wrapText="1"/>
      <protection/>
    </xf>
    <xf numFmtId="4" fontId="0" fillId="0" borderId="0" xfId="0" applyNumberFormat="1" applyAlignment="1">
      <alignment/>
    </xf>
    <xf numFmtId="4" fontId="2" fillId="32" borderId="10" xfId="0" applyNumberFormat="1" applyFont="1" applyFill="1" applyBorder="1" applyAlignment="1">
      <alignment horizontal="right" vertical="center"/>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8" fillId="32" borderId="10" xfId="0" applyNumberFormat="1" applyFont="1" applyFill="1" applyBorder="1" applyAlignment="1">
      <alignment horizontal="right" vertical="center"/>
    </xf>
    <xf numFmtId="4" fontId="2" fillId="32" borderId="10" xfId="0" applyNumberFormat="1" applyFont="1" applyFill="1" applyBorder="1" applyAlignment="1" applyProtection="1">
      <alignment horizontal="right" vertical="center"/>
      <protection/>
    </xf>
    <xf numFmtId="4" fontId="2" fillId="32" borderId="10" xfId="0" applyNumberFormat="1" applyFont="1" applyFill="1" applyBorder="1" applyAlignment="1">
      <alignment vertical="top"/>
    </xf>
    <xf numFmtId="4" fontId="2" fillId="32" borderId="10" xfId="0" applyNumberFormat="1" applyFont="1" applyFill="1" applyBorder="1" applyAlignment="1">
      <alignment vertical="top" wrapText="1"/>
    </xf>
    <xf numFmtId="4" fontId="2" fillId="32" borderId="10" xfId="0" applyNumberFormat="1" applyFont="1" applyFill="1" applyBorder="1" applyAlignment="1">
      <alignment vertical="center" wrapText="1"/>
    </xf>
    <xf numFmtId="4" fontId="0" fillId="0" borderId="0" xfId="0" applyNumberFormat="1" applyFont="1" applyFill="1" applyAlignment="1">
      <alignment vertical="top"/>
    </xf>
    <xf numFmtId="4" fontId="43" fillId="0" borderId="0" xfId="0" applyNumberFormat="1" applyFont="1" applyFill="1" applyAlignment="1">
      <alignment vertical="top"/>
    </xf>
    <xf numFmtId="4" fontId="4" fillId="32" borderId="10" xfId="0" applyNumberFormat="1" applyFont="1" applyFill="1" applyBorder="1" applyAlignment="1">
      <alignment horizontal="right" vertical="center" wrapText="1"/>
    </xf>
    <xf numFmtId="4" fontId="1" fillId="32" borderId="10" xfId="0" applyNumberFormat="1" applyFont="1" applyFill="1" applyBorder="1" applyAlignment="1">
      <alignment vertical="center" wrapText="1"/>
    </xf>
    <xf numFmtId="4" fontId="0" fillId="0" borderId="0" xfId="0" applyNumberFormat="1" applyFont="1" applyFill="1" applyBorder="1" applyAlignment="1">
      <alignment vertical="top" wrapText="1"/>
    </xf>
    <xf numFmtId="4" fontId="0" fillId="0" borderId="0" xfId="0" applyNumberFormat="1" applyFont="1" applyFill="1" applyAlignment="1">
      <alignment vertical="top" wrapText="1"/>
    </xf>
    <xf numFmtId="0" fontId="0" fillId="0" borderId="0" xfId="0" applyAlignment="1">
      <alignment wrapText="1"/>
    </xf>
    <xf numFmtId="0" fontId="0" fillId="0" borderId="0" xfId="0" applyAlignment="1">
      <alignment horizontal="left"/>
    </xf>
    <xf numFmtId="1" fontId="30" fillId="0" borderId="0" xfId="0" applyNumberFormat="1" applyFont="1" applyFill="1" applyAlignment="1">
      <alignment vertical="top"/>
    </xf>
    <xf numFmtId="1" fontId="43" fillId="0" borderId="0" xfId="0" applyNumberFormat="1" applyFont="1" applyFill="1" applyAlignment="1">
      <alignment vertical="top"/>
    </xf>
    <xf numFmtId="4" fontId="25" fillId="0" borderId="0" xfId="0" applyNumberFormat="1" applyFont="1" applyFill="1" applyAlignment="1">
      <alignment vertical="top" wrapText="1"/>
    </xf>
    <xf numFmtId="171" fontId="2" fillId="32" borderId="10" xfId="0" applyNumberFormat="1" applyFont="1" applyFill="1" applyBorder="1" applyAlignment="1">
      <alignment horizontal="center" vertical="center" wrapText="1"/>
    </xf>
    <xf numFmtId="4" fontId="4" fillId="0" borderId="10" xfId="0" applyNumberFormat="1" applyFont="1" applyBorder="1" applyAlignment="1">
      <alignment horizontal="right" vertical="center" wrapText="1"/>
    </xf>
    <xf numFmtId="4" fontId="38" fillId="0" borderId="10" xfId="0" applyNumberFormat="1" applyFont="1" applyBorder="1" applyAlignment="1">
      <alignment horizontal="right" vertical="center" wrapText="1"/>
    </xf>
    <xf numFmtId="177" fontId="38" fillId="0" borderId="10" xfId="67" applyNumberFormat="1" applyFont="1" applyBorder="1" applyAlignment="1">
      <alignment horizontal="right" vertical="center" wrapText="1"/>
    </xf>
    <xf numFmtId="4" fontId="3" fillId="32" borderId="10" xfId="59" applyNumberFormat="1" applyFont="1" applyFill="1" applyBorder="1" applyAlignment="1">
      <alignment horizontal="right" vertical="center" wrapText="1"/>
      <protection/>
    </xf>
    <xf numFmtId="171" fontId="2" fillId="32" borderId="10" xfId="0" applyNumberFormat="1" applyFont="1" applyFill="1" applyBorder="1" applyAlignment="1">
      <alignment horizontal="center" vertical="center" wrapText="1"/>
    </xf>
    <xf numFmtId="1" fontId="2" fillId="32" borderId="10" xfId="0" applyNumberFormat="1" applyFont="1" applyFill="1" applyBorder="1" applyAlignment="1">
      <alignment horizontal="center" vertical="center"/>
    </xf>
    <xf numFmtId="171" fontId="2" fillId="0" borderId="10" xfId="0" applyNumberFormat="1" applyFont="1" applyFill="1" applyBorder="1" applyAlignment="1" applyProtection="1">
      <alignment vertical="top" wrapText="1"/>
      <protection/>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171" fontId="2" fillId="32" borderId="10" xfId="0" applyNumberFormat="1" applyFont="1" applyFill="1" applyBorder="1" applyAlignment="1">
      <alignment horizontal="center" vertical="center" wrapText="1"/>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0" fontId="1" fillId="32" borderId="0" xfId="0" applyFont="1" applyFill="1" applyAlignment="1" applyProtection="1">
      <alignment horizontal="right" vertical="center" wrapText="1"/>
      <protection/>
    </xf>
    <xf numFmtId="0" fontId="1" fillId="32" borderId="0" xfId="0" applyFont="1" applyFill="1" applyAlignment="1" applyProtection="1">
      <alignment horizontal="right" vertical="center"/>
      <protection/>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2"/>
  <sheetViews>
    <sheetView view="pageBreakPreview" zoomScale="85" zoomScaleNormal="115" zoomScaleSheetLayoutView="85" workbookViewId="0" topLeftCell="A7">
      <selection activeCell="C20" sqref="C20"/>
    </sheetView>
  </sheetViews>
  <sheetFormatPr defaultColWidth="9.00390625" defaultRowHeight="12.75"/>
  <cols>
    <col min="1" max="1" width="30.00390625" style="0" customWidth="1"/>
    <col min="2" max="2" width="69.625" style="0" customWidth="1"/>
    <col min="3" max="3" width="23.375" style="0" customWidth="1"/>
  </cols>
  <sheetData>
    <row r="1" spans="2:3" ht="100.5" customHeight="1">
      <c r="B1" s="357" t="s">
        <v>766</v>
      </c>
      <c r="C1" s="358"/>
    </row>
    <row r="2" spans="2:3" ht="22.5" customHeight="1">
      <c r="B2" s="112"/>
      <c r="C2" s="113"/>
    </row>
    <row r="3" spans="1:3" ht="36.75" customHeight="1">
      <c r="A3" s="359" t="s">
        <v>742</v>
      </c>
      <c r="B3" s="359"/>
      <c r="C3" s="359"/>
    </row>
    <row r="4" spans="1:3" ht="11.25" customHeight="1">
      <c r="A4" s="181"/>
      <c r="B4" s="181"/>
      <c r="C4" s="181"/>
    </row>
    <row r="5" ht="15">
      <c r="C5" s="95" t="s">
        <v>10</v>
      </c>
    </row>
    <row r="6" spans="1:3" ht="43.5" customHeight="1">
      <c r="A6" s="107" t="s">
        <v>308</v>
      </c>
      <c r="B6" s="107" t="s">
        <v>26</v>
      </c>
      <c r="C6" s="107" t="s">
        <v>61</v>
      </c>
    </row>
    <row r="7" spans="1:3" ht="17.25" customHeight="1">
      <c r="A7" s="106">
        <v>1</v>
      </c>
      <c r="B7" s="106">
        <v>2</v>
      </c>
      <c r="C7" s="106">
        <v>3</v>
      </c>
    </row>
    <row r="8" spans="1:3" ht="45" customHeight="1">
      <c r="A8" s="107" t="s">
        <v>327</v>
      </c>
      <c r="B8" s="293" t="s">
        <v>309</v>
      </c>
      <c r="C8" s="108">
        <f>C9+C18</f>
        <v>-17657060.379999995</v>
      </c>
    </row>
    <row r="9" spans="1:3" ht="38.25" customHeight="1">
      <c r="A9" s="107" t="s">
        <v>310</v>
      </c>
      <c r="B9" s="293" t="s">
        <v>311</v>
      </c>
      <c r="C9" s="111">
        <f>C14+C10</f>
        <v>-17757060.379999995</v>
      </c>
    </row>
    <row r="10" spans="1:3" ht="20.25" customHeight="1">
      <c r="A10" s="107" t="s">
        <v>312</v>
      </c>
      <c r="B10" s="293" t="s">
        <v>313</v>
      </c>
      <c r="C10" s="108">
        <f>C11</f>
        <v>-414148104.29</v>
      </c>
    </row>
    <row r="11" spans="1:3" ht="20.25" customHeight="1">
      <c r="A11" s="110" t="s">
        <v>314</v>
      </c>
      <c r="B11" s="294" t="s">
        <v>315</v>
      </c>
      <c r="C11" s="111">
        <f>C12</f>
        <v>-414148104.29</v>
      </c>
    </row>
    <row r="12" spans="1:3" ht="20.25" customHeight="1">
      <c r="A12" s="110" t="s">
        <v>316</v>
      </c>
      <c r="B12" s="294" t="s">
        <v>317</v>
      </c>
      <c r="C12" s="109">
        <f>C13</f>
        <v>-414148104.29</v>
      </c>
    </row>
    <row r="13" spans="1:3" ht="37.5" customHeight="1">
      <c r="A13" s="110" t="s">
        <v>318</v>
      </c>
      <c r="B13" s="294" t="s">
        <v>319</v>
      </c>
      <c r="C13" s="111">
        <f>-414148104.29</f>
        <v>-414148104.29</v>
      </c>
    </row>
    <row r="14" spans="1:3" ht="18.75" customHeight="1">
      <c r="A14" s="107" t="s">
        <v>320</v>
      </c>
      <c r="B14" s="293" t="s">
        <v>321</v>
      </c>
      <c r="C14" s="108">
        <f>C15</f>
        <v>396391043.91</v>
      </c>
    </row>
    <row r="15" spans="1:3" ht="18.75" customHeight="1">
      <c r="A15" s="110" t="s">
        <v>322</v>
      </c>
      <c r="B15" s="294" t="s">
        <v>321</v>
      </c>
      <c r="C15" s="111">
        <f>C16</f>
        <v>396391043.91</v>
      </c>
    </row>
    <row r="16" spans="1:3" ht="18.75" customHeight="1">
      <c r="A16" s="110" t="s">
        <v>323</v>
      </c>
      <c r="B16" s="294" t="s">
        <v>324</v>
      </c>
      <c r="C16" s="109">
        <f>C17</f>
        <v>396391043.91</v>
      </c>
    </row>
    <row r="17" spans="1:3" ht="36.75" customHeight="1">
      <c r="A17" s="110" t="s">
        <v>325</v>
      </c>
      <c r="B17" s="294" t="s">
        <v>326</v>
      </c>
      <c r="C17" s="109">
        <v>396391043.91</v>
      </c>
    </row>
    <row r="18" spans="1:3" ht="39.75" customHeight="1">
      <c r="A18" s="107" t="s">
        <v>373</v>
      </c>
      <c r="B18" s="293" t="s">
        <v>374</v>
      </c>
      <c r="C18" s="350">
        <f>C19</f>
        <v>100000</v>
      </c>
    </row>
    <row r="19" spans="1:3" ht="36">
      <c r="A19" s="110" t="s">
        <v>375</v>
      </c>
      <c r="B19" s="294" t="s">
        <v>376</v>
      </c>
      <c r="C19" s="351">
        <f>C20</f>
        <v>100000</v>
      </c>
    </row>
    <row r="20" spans="1:3" ht="36">
      <c r="A20" s="110" t="s">
        <v>377</v>
      </c>
      <c r="B20" s="294" t="s">
        <v>378</v>
      </c>
      <c r="C20" s="352">
        <f>C21</f>
        <v>100000</v>
      </c>
    </row>
    <row r="21" spans="1:3" ht="54">
      <c r="A21" s="110" t="s">
        <v>379</v>
      </c>
      <c r="B21" s="294" t="s">
        <v>380</v>
      </c>
      <c r="C21" s="352">
        <f>C22</f>
        <v>100000</v>
      </c>
    </row>
    <row r="22" spans="1:3" ht="72">
      <c r="A22" s="110" t="s">
        <v>381</v>
      </c>
      <c r="B22" s="294" t="s">
        <v>382</v>
      </c>
      <c r="C22" s="352">
        <v>100000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137"/>
  <sheetViews>
    <sheetView view="pageBreakPreview" zoomScaleSheetLayoutView="100" zoomScalePageLayoutView="0" workbookViewId="0" topLeftCell="A1">
      <selection activeCell="D5" sqref="D5"/>
    </sheetView>
  </sheetViews>
  <sheetFormatPr defaultColWidth="9.00390625" defaultRowHeight="12.75"/>
  <cols>
    <col min="1" max="1" width="20.00390625" style="103" customWidth="1"/>
    <col min="2" max="2" width="65.50390625" style="0" customWidth="1"/>
    <col min="3" max="3" width="13.625" style="98" customWidth="1"/>
    <col min="4" max="4" width="21.50390625" style="0" customWidth="1"/>
    <col min="5" max="5" width="16.375" style="0" customWidth="1"/>
    <col min="6" max="6" width="12.50390625" style="0" customWidth="1"/>
  </cols>
  <sheetData>
    <row r="1" spans="1:3" ht="15">
      <c r="A1" s="34"/>
      <c r="B1" s="35"/>
      <c r="C1" s="297" t="s">
        <v>763</v>
      </c>
    </row>
    <row r="2" spans="1:3" ht="15">
      <c r="A2" s="34"/>
      <c r="B2" s="36"/>
      <c r="C2" s="297"/>
    </row>
    <row r="3" spans="1:3" ht="15">
      <c r="A3" s="37"/>
      <c r="B3" s="361" t="s">
        <v>767</v>
      </c>
      <c r="C3" s="361"/>
    </row>
    <row r="4" spans="1:3" ht="15">
      <c r="A4" s="37"/>
      <c r="B4" s="361"/>
      <c r="C4" s="361"/>
    </row>
    <row r="5" spans="1:3" ht="54" customHeight="1">
      <c r="A5" s="37"/>
      <c r="B5" s="361"/>
      <c r="C5" s="361"/>
    </row>
    <row r="6" spans="1:3" ht="8.25" customHeight="1">
      <c r="A6" s="38"/>
      <c r="B6" s="38"/>
      <c r="C6" s="297"/>
    </row>
    <row r="7" spans="1:3" ht="21" customHeight="1">
      <c r="A7" s="360" t="s">
        <v>743</v>
      </c>
      <c r="B7" s="360"/>
      <c r="C7" s="360"/>
    </row>
    <row r="8" spans="1:3" ht="15">
      <c r="A8" s="101"/>
      <c r="B8" s="39"/>
      <c r="C8" s="297" t="s">
        <v>10</v>
      </c>
    </row>
    <row r="9" spans="1:3" ht="36" customHeight="1">
      <c r="A9" s="40" t="s">
        <v>59</v>
      </c>
      <c r="B9" s="41" t="s">
        <v>60</v>
      </c>
      <c r="C9" s="97" t="s">
        <v>61</v>
      </c>
    </row>
    <row r="10" spans="1:6" ht="12.75">
      <c r="A10" s="41" t="s">
        <v>62</v>
      </c>
      <c r="B10" s="240" t="s">
        <v>63</v>
      </c>
      <c r="C10" s="323">
        <f>C11+C17+C27+C37+C43+C48+C52+C56+C65</f>
        <v>62906174.86</v>
      </c>
      <c r="E10" s="327"/>
      <c r="F10" s="327"/>
    </row>
    <row r="11" spans="1:6" ht="12.75">
      <c r="A11" s="41" t="s">
        <v>64</v>
      </c>
      <c r="B11" s="240" t="s">
        <v>65</v>
      </c>
      <c r="C11" s="323">
        <f>C12</f>
        <v>49759769.71</v>
      </c>
      <c r="E11" s="327"/>
      <c r="F11" s="327"/>
    </row>
    <row r="12" spans="1:6" ht="12.75">
      <c r="A12" s="41" t="s">
        <v>66</v>
      </c>
      <c r="B12" s="240" t="s">
        <v>67</v>
      </c>
      <c r="C12" s="323">
        <f>C13+C14+C15+C16</f>
        <v>49759769.71</v>
      </c>
      <c r="E12" s="327"/>
      <c r="F12" s="327"/>
    </row>
    <row r="13" spans="1:3" ht="33.75" customHeight="1">
      <c r="A13" s="42" t="s">
        <v>68</v>
      </c>
      <c r="B13" s="239" t="s">
        <v>156</v>
      </c>
      <c r="C13" s="324">
        <v>47537637.63</v>
      </c>
    </row>
    <row r="14" spans="1:3" ht="61.5" customHeight="1">
      <c r="A14" s="42" t="s">
        <v>166</v>
      </c>
      <c r="B14" s="239" t="s">
        <v>157</v>
      </c>
      <c r="C14" s="324">
        <v>824127.43</v>
      </c>
    </row>
    <row r="15" spans="1:3" ht="23.25" customHeight="1">
      <c r="A15" s="42" t="s">
        <v>167</v>
      </c>
      <c r="B15" s="239" t="s">
        <v>158</v>
      </c>
      <c r="C15" s="324">
        <v>1397861.62</v>
      </c>
    </row>
    <row r="16" spans="1:3" ht="23.25" customHeight="1">
      <c r="A16" s="42" t="s">
        <v>756</v>
      </c>
      <c r="B16" s="239" t="s">
        <v>757</v>
      </c>
      <c r="C16" s="324">
        <v>143.03</v>
      </c>
    </row>
    <row r="17" spans="1:3" ht="23.25" customHeight="1">
      <c r="A17" s="43" t="s">
        <v>69</v>
      </c>
      <c r="B17" s="241" t="s">
        <v>70</v>
      </c>
      <c r="C17" s="325">
        <f>C18</f>
        <v>6175515.12</v>
      </c>
    </row>
    <row r="18" spans="1:3" ht="23.25" customHeight="1">
      <c r="A18" s="43" t="s">
        <v>71</v>
      </c>
      <c r="B18" s="241" t="s">
        <v>72</v>
      </c>
      <c r="C18" s="325">
        <f>C19+C21+C23+C25</f>
        <v>6175515.12</v>
      </c>
    </row>
    <row r="19" spans="1:3" ht="35.25" customHeight="1">
      <c r="A19" s="44" t="s">
        <v>73</v>
      </c>
      <c r="B19" s="242" t="s">
        <v>74</v>
      </c>
      <c r="C19" s="324">
        <f>C20</f>
        <v>2810990.45</v>
      </c>
    </row>
    <row r="20" spans="1:3" ht="57" customHeight="1">
      <c r="A20" s="44" t="s">
        <v>646</v>
      </c>
      <c r="B20" s="242" t="s">
        <v>647</v>
      </c>
      <c r="C20" s="324">
        <v>2810990.45</v>
      </c>
    </row>
    <row r="21" spans="1:3" ht="48" customHeight="1">
      <c r="A21" s="44" t="s">
        <v>75</v>
      </c>
      <c r="B21" s="242" t="s">
        <v>76</v>
      </c>
      <c r="C21" s="324">
        <f>C22</f>
        <v>20661.53</v>
      </c>
    </row>
    <row r="22" spans="1:3" ht="69.75" customHeight="1">
      <c r="A22" s="44" t="s">
        <v>648</v>
      </c>
      <c r="B22" s="242" t="s">
        <v>649</v>
      </c>
      <c r="C22" s="324">
        <v>20661.53</v>
      </c>
    </row>
    <row r="23" spans="1:3" ht="35.25" customHeight="1">
      <c r="A23" s="44" t="s">
        <v>77</v>
      </c>
      <c r="B23" s="242" t="s">
        <v>78</v>
      </c>
      <c r="C23" s="324">
        <f>C24</f>
        <v>3755492.83</v>
      </c>
    </row>
    <row r="24" spans="1:3" ht="54" customHeight="1">
      <c r="A24" s="44" t="s">
        <v>650</v>
      </c>
      <c r="B24" s="242" t="s">
        <v>651</v>
      </c>
      <c r="C24" s="324">
        <v>3755492.83</v>
      </c>
    </row>
    <row r="25" spans="1:3" ht="37.5" customHeight="1">
      <c r="A25" s="44" t="s">
        <v>79</v>
      </c>
      <c r="B25" s="242" t="s">
        <v>80</v>
      </c>
      <c r="C25" s="324">
        <f>C26</f>
        <v>-411629.69</v>
      </c>
    </row>
    <row r="26" spans="1:3" ht="54" customHeight="1">
      <c r="A26" s="44" t="s">
        <v>652</v>
      </c>
      <c r="B26" s="242" t="s">
        <v>653</v>
      </c>
      <c r="C26" s="324">
        <v>-411629.69</v>
      </c>
    </row>
    <row r="27" spans="1:3" ht="12.75">
      <c r="A27" s="41" t="s">
        <v>81</v>
      </c>
      <c r="B27" s="240" t="s">
        <v>82</v>
      </c>
      <c r="C27" s="325">
        <f>C28+C33+C35</f>
        <v>2965671.58</v>
      </c>
    </row>
    <row r="28" spans="1:3" ht="12.75">
      <c r="A28" s="273" t="s">
        <v>83</v>
      </c>
      <c r="B28" s="274" t="s">
        <v>84</v>
      </c>
      <c r="C28" s="325">
        <f>C29+C31</f>
        <v>154071.01</v>
      </c>
    </row>
    <row r="29" spans="1:3" ht="21.75" customHeight="1">
      <c r="A29" s="273" t="s">
        <v>85</v>
      </c>
      <c r="B29" s="274" t="s">
        <v>86</v>
      </c>
      <c r="C29" s="325">
        <f>C30</f>
        <v>121537.81</v>
      </c>
    </row>
    <row r="30" spans="1:3" ht="21.75" customHeight="1">
      <c r="A30" s="45" t="s">
        <v>87</v>
      </c>
      <c r="B30" s="243" t="s">
        <v>86</v>
      </c>
      <c r="C30" s="324">
        <v>121537.81</v>
      </c>
    </row>
    <row r="31" spans="1:3" ht="21.75" customHeight="1">
      <c r="A31" s="273" t="s">
        <v>88</v>
      </c>
      <c r="B31" s="274" t="s">
        <v>89</v>
      </c>
      <c r="C31" s="325">
        <f>C32</f>
        <v>32533.2</v>
      </c>
    </row>
    <row r="32" spans="1:3" ht="33" customHeight="1">
      <c r="A32" s="45" t="s">
        <v>90</v>
      </c>
      <c r="B32" s="243" t="s">
        <v>159</v>
      </c>
      <c r="C32" s="324">
        <v>32533.2</v>
      </c>
    </row>
    <row r="33" spans="1:3" ht="12.75">
      <c r="A33" s="41" t="s">
        <v>91</v>
      </c>
      <c r="B33" s="240" t="s">
        <v>92</v>
      </c>
      <c r="C33" s="325">
        <f>C34</f>
        <v>543448.21</v>
      </c>
    </row>
    <row r="34" spans="1:3" ht="12.75">
      <c r="A34" s="42" t="s">
        <v>93</v>
      </c>
      <c r="B34" s="244" t="s">
        <v>92</v>
      </c>
      <c r="C34" s="324">
        <v>543448.21</v>
      </c>
    </row>
    <row r="35" spans="1:3" ht="12.75">
      <c r="A35" s="41" t="s">
        <v>94</v>
      </c>
      <c r="B35" s="240" t="s">
        <v>95</v>
      </c>
      <c r="C35" s="325">
        <f>C36</f>
        <v>2268152.36</v>
      </c>
    </row>
    <row r="36" spans="1:3" ht="12.75">
      <c r="A36" s="42" t="s">
        <v>96</v>
      </c>
      <c r="B36" s="244" t="s">
        <v>95</v>
      </c>
      <c r="C36" s="324">
        <v>2268152.36</v>
      </c>
    </row>
    <row r="37" spans="1:3" ht="20.25">
      <c r="A37" s="46" t="s">
        <v>97</v>
      </c>
      <c r="B37" s="245" t="s">
        <v>98</v>
      </c>
      <c r="C37" s="323">
        <f>C38+C40</f>
        <v>3295210.33</v>
      </c>
    </row>
    <row r="38" spans="1:3" ht="12.75">
      <c r="A38" s="46" t="s">
        <v>752</v>
      </c>
      <c r="B38" s="245" t="s">
        <v>754</v>
      </c>
      <c r="C38" s="323">
        <f>C39</f>
        <v>60.39</v>
      </c>
    </row>
    <row r="39" spans="1:3" ht="20.25">
      <c r="A39" s="49" t="s">
        <v>753</v>
      </c>
      <c r="B39" s="255" t="s">
        <v>755</v>
      </c>
      <c r="C39" s="353">
        <v>60.39</v>
      </c>
    </row>
    <row r="40" spans="1:3" ht="45.75" customHeight="1">
      <c r="A40" s="48" t="s">
        <v>99</v>
      </c>
      <c r="B40" s="246" t="s">
        <v>100</v>
      </c>
      <c r="C40" s="323">
        <f>C41</f>
        <v>3295149.94</v>
      </c>
    </row>
    <row r="41" spans="1:3" ht="39" customHeight="1">
      <c r="A41" s="46" t="s">
        <v>101</v>
      </c>
      <c r="B41" s="272" t="s">
        <v>102</v>
      </c>
      <c r="C41" s="323">
        <f>C42</f>
        <v>3295149.94</v>
      </c>
    </row>
    <row r="42" spans="1:3" ht="40.5">
      <c r="A42" s="49" t="s">
        <v>332</v>
      </c>
      <c r="B42" s="247" t="s">
        <v>331</v>
      </c>
      <c r="C42" s="324">
        <v>3295149.94</v>
      </c>
    </row>
    <row r="43" spans="1:3" ht="12.75">
      <c r="A43" s="41" t="s">
        <v>103</v>
      </c>
      <c r="B43" s="248" t="s">
        <v>104</v>
      </c>
      <c r="C43" s="323">
        <f>C44</f>
        <v>13557.59</v>
      </c>
    </row>
    <row r="44" spans="1:3" ht="12.75">
      <c r="A44" s="41" t="s">
        <v>105</v>
      </c>
      <c r="B44" s="248" t="s">
        <v>106</v>
      </c>
      <c r="C44" s="325">
        <f>SUM(C45:C46)</f>
        <v>13557.59</v>
      </c>
    </row>
    <row r="45" spans="1:4" ht="12.75">
      <c r="A45" s="50" t="s">
        <v>107</v>
      </c>
      <c r="B45" s="250" t="s">
        <v>108</v>
      </c>
      <c r="C45" s="324">
        <v>13408.87</v>
      </c>
      <c r="D45" s="180"/>
    </row>
    <row r="46" spans="1:3" ht="12.75">
      <c r="A46" s="41" t="s">
        <v>109</v>
      </c>
      <c r="B46" s="248" t="s">
        <v>110</v>
      </c>
      <c r="C46" s="325">
        <f>C47</f>
        <v>148.72</v>
      </c>
    </row>
    <row r="47" spans="1:3" ht="12.75">
      <c r="A47" s="42" t="s">
        <v>500</v>
      </c>
      <c r="B47" s="249" t="s">
        <v>501</v>
      </c>
      <c r="C47" s="324">
        <v>148.72</v>
      </c>
    </row>
    <row r="48" spans="1:3" ht="12.75">
      <c r="A48" s="51" t="s">
        <v>111</v>
      </c>
      <c r="B48" s="251" t="s">
        <v>709</v>
      </c>
      <c r="C48" s="325">
        <f>C49</f>
        <v>29472.32</v>
      </c>
    </row>
    <row r="49" spans="1:3" ht="12.75">
      <c r="A49" s="51" t="s">
        <v>112</v>
      </c>
      <c r="B49" s="253" t="s">
        <v>114</v>
      </c>
      <c r="C49" s="325">
        <f>C50</f>
        <v>29472.32</v>
      </c>
    </row>
    <row r="50" spans="1:3" ht="12.75">
      <c r="A50" s="51" t="s">
        <v>115</v>
      </c>
      <c r="B50" s="253" t="s">
        <v>160</v>
      </c>
      <c r="C50" s="325">
        <f>C51</f>
        <v>29472.32</v>
      </c>
    </row>
    <row r="51" spans="1:4" ht="12.75">
      <c r="A51" s="52" t="s">
        <v>116</v>
      </c>
      <c r="B51" s="252" t="s">
        <v>117</v>
      </c>
      <c r="C51" s="324">
        <v>29472.32</v>
      </c>
      <c r="D51" s="345"/>
    </row>
    <row r="52" spans="1:3" ht="12.75">
      <c r="A52" s="51" t="s">
        <v>346</v>
      </c>
      <c r="B52" s="253" t="s">
        <v>350</v>
      </c>
      <c r="C52" s="325">
        <f>C53</f>
        <v>180481.46</v>
      </c>
    </row>
    <row r="53" spans="1:3" ht="24" customHeight="1">
      <c r="A53" s="51" t="s">
        <v>347</v>
      </c>
      <c r="B53" s="251" t="s">
        <v>351</v>
      </c>
      <c r="C53" s="325">
        <f>C54</f>
        <v>180481.46</v>
      </c>
    </row>
    <row r="54" spans="1:3" ht="24" customHeight="1">
      <c r="A54" s="51" t="s">
        <v>348</v>
      </c>
      <c r="B54" s="251" t="s">
        <v>352</v>
      </c>
      <c r="C54" s="325">
        <f>C55</f>
        <v>180481.46</v>
      </c>
    </row>
    <row r="55" spans="1:3" ht="34.5" customHeight="1">
      <c r="A55" s="52" t="s">
        <v>349</v>
      </c>
      <c r="B55" s="254" t="s">
        <v>353</v>
      </c>
      <c r="C55" s="324">
        <v>180481.46</v>
      </c>
    </row>
    <row r="56" spans="1:3" ht="12.75">
      <c r="A56" s="41" t="s">
        <v>118</v>
      </c>
      <c r="B56" s="248" t="s">
        <v>119</v>
      </c>
      <c r="C56" s="323">
        <f>C57+C59+C61+C63</f>
        <v>444875.63</v>
      </c>
    </row>
    <row r="57" spans="1:3" ht="12.75">
      <c r="A57" s="41" t="s">
        <v>748</v>
      </c>
      <c r="B57" s="248" t="s">
        <v>750</v>
      </c>
      <c r="C57" s="323">
        <f>C58</f>
        <v>187.5</v>
      </c>
    </row>
    <row r="58" spans="1:3" ht="40.5">
      <c r="A58" s="42" t="s">
        <v>749</v>
      </c>
      <c r="B58" s="249" t="s">
        <v>751</v>
      </c>
      <c r="C58" s="353">
        <v>187.5</v>
      </c>
    </row>
    <row r="59" spans="1:3" ht="57.75" customHeight="1">
      <c r="A59" s="51" t="s">
        <v>120</v>
      </c>
      <c r="B59" s="251" t="s">
        <v>121</v>
      </c>
      <c r="C59" s="325">
        <f>C60</f>
        <v>372105</v>
      </c>
    </row>
    <row r="60" spans="1:3" ht="12.75">
      <c r="A60" s="52" t="s">
        <v>122</v>
      </c>
      <c r="B60" s="254" t="s">
        <v>123</v>
      </c>
      <c r="C60" s="324">
        <v>372105</v>
      </c>
    </row>
    <row r="61" spans="1:3" ht="33" customHeight="1">
      <c r="A61" s="51" t="s">
        <v>334</v>
      </c>
      <c r="B61" s="251" t="s">
        <v>335</v>
      </c>
      <c r="C61" s="325">
        <f>C62</f>
        <v>45000</v>
      </c>
    </row>
    <row r="62" spans="1:3" ht="33" customHeight="1">
      <c r="A62" s="52" t="s">
        <v>336</v>
      </c>
      <c r="B62" s="254" t="s">
        <v>337</v>
      </c>
      <c r="C62" s="324">
        <v>45000</v>
      </c>
    </row>
    <row r="63" spans="1:3" ht="24" customHeight="1">
      <c r="A63" s="46" t="s">
        <v>124</v>
      </c>
      <c r="B63" s="251" t="s">
        <v>125</v>
      </c>
      <c r="C63" s="325">
        <f>C64</f>
        <v>27583.13</v>
      </c>
    </row>
    <row r="64" spans="1:3" ht="24" customHeight="1">
      <c r="A64" s="49" t="s">
        <v>126</v>
      </c>
      <c r="B64" s="255" t="s">
        <v>127</v>
      </c>
      <c r="C64" s="324">
        <v>27583.13</v>
      </c>
    </row>
    <row r="65" spans="1:3" ht="12.75">
      <c r="A65" s="46" t="s">
        <v>494</v>
      </c>
      <c r="B65" s="245" t="s">
        <v>495</v>
      </c>
      <c r="C65" s="325">
        <f>C66+C68</f>
        <v>41621.119999999995</v>
      </c>
    </row>
    <row r="66" spans="1:3" ht="12.75">
      <c r="A66" s="46" t="s">
        <v>744</v>
      </c>
      <c r="B66" s="245" t="s">
        <v>746</v>
      </c>
      <c r="C66" s="325">
        <f>C67</f>
        <v>27971.12</v>
      </c>
    </row>
    <row r="67" spans="1:3" ht="12.75">
      <c r="A67" s="49" t="s">
        <v>745</v>
      </c>
      <c r="B67" s="255" t="s">
        <v>747</v>
      </c>
      <c r="C67" s="324">
        <v>27971.12</v>
      </c>
    </row>
    <row r="68" spans="1:3" ht="12.75">
      <c r="A68" s="270" t="s">
        <v>496</v>
      </c>
      <c r="B68" s="47" t="s">
        <v>497</v>
      </c>
      <c r="C68" s="325">
        <f>C69</f>
        <v>13650</v>
      </c>
    </row>
    <row r="69" spans="1:3" ht="12.75">
      <c r="A69" s="271" t="s">
        <v>498</v>
      </c>
      <c r="B69" s="54" t="s">
        <v>499</v>
      </c>
      <c r="C69" s="324">
        <v>13650</v>
      </c>
    </row>
    <row r="70" spans="1:3" ht="7.5" customHeight="1">
      <c r="A70" s="271"/>
      <c r="B70" s="54"/>
      <c r="C70" s="324"/>
    </row>
    <row r="71" spans="1:3" ht="12.75">
      <c r="A71" s="53" t="s">
        <v>128</v>
      </c>
      <c r="B71" s="256" t="s">
        <v>161</v>
      </c>
      <c r="C71" s="323">
        <f>C72+C127+C130+C134</f>
        <v>319868979.64000005</v>
      </c>
    </row>
    <row r="72" spans="1:3" ht="26.25" customHeight="1">
      <c r="A72" s="41" t="s">
        <v>129</v>
      </c>
      <c r="B72" s="257" t="s">
        <v>162</v>
      </c>
      <c r="C72" s="323">
        <f>C79+C73+C93+C124</f>
        <v>319420277.24</v>
      </c>
    </row>
    <row r="73" spans="1:3" ht="15" customHeight="1">
      <c r="A73" s="41" t="s">
        <v>519</v>
      </c>
      <c r="B73" s="257" t="s">
        <v>163</v>
      </c>
      <c r="C73" s="325">
        <f>C74+C76</f>
        <v>74679597</v>
      </c>
    </row>
    <row r="74" spans="1:3" ht="15" customHeight="1">
      <c r="A74" s="41" t="s">
        <v>520</v>
      </c>
      <c r="B74" s="257" t="s">
        <v>130</v>
      </c>
      <c r="C74" s="325">
        <f>C75</f>
        <v>69647131</v>
      </c>
    </row>
    <row r="75" spans="1:5" ht="15" customHeight="1">
      <c r="A75" s="42" t="s">
        <v>521</v>
      </c>
      <c r="B75" s="249" t="s">
        <v>164</v>
      </c>
      <c r="C75" s="324">
        <v>69647131</v>
      </c>
      <c r="E75" s="327"/>
    </row>
    <row r="76" spans="1:5" ht="15" customHeight="1">
      <c r="A76" s="41" t="s">
        <v>716</v>
      </c>
      <c r="B76" s="248" t="s">
        <v>717</v>
      </c>
      <c r="C76" s="325">
        <f>C77</f>
        <v>5032466</v>
      </c>
      <c r="E76" s="327"/>
    </row>
    <row r="77" spans="1:6" ht="25.5" customHeight="1">
      <c r="A77" s="42" t="s">
        <v>714</v>
      </c>
      <c r="B77" s="249" t="s">
        <v>715</v>
      </c>
      <c r="C77" s="324">
        <v>5032466</v>
      </c>
      <c r="D77" s="344"/>
      <c r="E77" s="327"/>
      <c r="F77" s="327"/>
    </row>
    <row r="78" spans="1:3" ht="7.5" customHeight="1">
      <c r="A78" s="42"/>
      <c r="B78" s="54"/>
      <c r="C78" s="325"/>
    </row>
    <row r="79" spans="1:3" ht="22.5" customHeight="1">
      <c r="A79" s="102" t="s">
        <v>673</v>
      </c>
      <c r="B79" s="47" t="s">
        <v>664</v>
      </c>
      <c r="C79" s="325">
        <f>C80+C82+C84</f>
        <v>23010163</v>
      </c>
    </row>
    <row r="80" spans="1:3" ht="22.5" customHeight="1">
      <c r="A80" s="41" t="s">
        <v>671</v>
      </c>
      <c r="B80" s="47" t="s">
        <v>665</v>
      </c>
      <c r="C80" s="325">
        <f>C81</f>
        <v>2905596</v>
      </c>
    </row>
    <row r="81" spans="1:3" ht="22.5" customHeight="1">
      <c r="A81" s="42" t="s">
        <v>672</v>
      </c>
      <c r="B81" s="54" t="s">
        <v>666</v>
      </c>
      <c r="C81" s="324">
        <v>2905596</v>
      </c>
    </row>
    <row r="82" spans="1:3" ht="22.5" customHeight="1">
      <c r="A82" s="102" t="s">
        <v>669</v>
      </c>
      <c r="B82" s="47" t="s">
        <v>667</v>
      </c>
      <c r="C82" s="325">
        <f>C83</f>
        <v>513000</v>
      </c>
    </row>
    <row r="83" spans="1:3" ht="22.5" customHeight="1">
      <c r="A83" s="55" t="s">
        <v>670</v>
      </c>
      <c r="B83" s="54" t="s">
        <v>668</v>
      </c>
      <c r="C83" s="324">
        <v>513000</v>
      </c>
    </row>
    <row r="84" spans="1:3" ht="12.75">
      <c r="A84" s="41" t="s">
        <v>658</v>
      </c>
      <c r="B84" s="47" t="s">
        <v>656</v>
      </c>
      <c r="C84" s="325">
        <f>C85</f>
        <v>19591567</v>
      </c>
    </row>
    <row r="85" spans="1:3" ht="12.75">
      <c r="A85" s="41" t="s">
        <v>659</v>
      </c>
      <c r="B85" s="47" t="s">
        <v>657</v>
      </c>
      <c r="C85" s="325">
        <f>SUM(C86:C91)</f>
        <v>19591567</v>
      </c>
    </row>
    <row r="86" spans="1:3" ht="30">
      <c r="A86" s="42" t="s">
        <v>659</v>
      </c>
      <c r="B86" s="54" t="s">
        <v>660</v>
      </c>
      <c r="C86" s="324">
        <v>48652</v>
      </c>
    </row>
    <row r="87" spans="1:3" ht="20.25">
      <c r="A87" s="42" t="s">
        <v>659</v>
      </c>
      <c r="B87" s="54" t="s">
        <v>661</v>
      </c>
      <c r="C87" s="324">
        <v>355729</v>
      </c>
    </row>
    <row r="88" spans="1:3" ht="40.5">
      <c r="A88" s="42" t="s">
        <v>659</v>
      </c>
      <c r="B88" s="54" t="s">
        <v>662</v>
      </c>
      <c r="C88" s="324">
        <v>244209</v>
      </c>
    </row>
    <row r="89" spans="1:3" ht="30">
      <c r="A89" s="42" t="s">
        <v>659</v>
      </c>
      <c r="B89" s="54" t="s">
        <v>663</v>
      </c>
      <c r="C89" s="324">
        <v>336955</v>
      </c>
    </row>
    <row r="90" spans="1:3" ht="30">
      <c r="A90" s="42" t="s">
        <v>659</v>
      </c>
      <c r="B90" s="255" t="s">
        <v>674</v>
      </c>
      <c r="C90" s="324">
        <v>494762</v>
      </c>
    </row>
    <row r="91" spans="1:3" ht="20.25">
      <c r="A91" s="42" t="s">
        <v>659</v>
      </c>
      <c r="B91" s="255" t="s">
        <v>736</v>
      </c>
      <c r="C91" s="324">
        <v>18111260</v>
      </c>
    </row>
    <row r="92" spans="1:3" ht="8.25" customHeight="1">
      <c r="A92" s="42"/>
      <c r="B92" s="54"/>
      <c r="C92" s="325"/>
    </row>
    <row r="93" spans="1:3" ht="12.75">
      <c r="A93" s="102" t="s">
        <v>522</v>
      </c>
      <c r="B93" s="258" t="s">
        <v>165</v>
      </c>
      <c r="C93" s="325">
        <f>C94+C96+C98+C100+C102</f>
        <v>221700517.24</v>
      </c>
    </row>
    <row r="94" spans="1:3" ht="36.75" customHeight="1">
      <c r="A94" s="102" t="s">
        <v>523</v>
      </c>
      <c r="B94" s="258" t="s">
        <v>131</v>
      </c>
      <c r="C94" s="325">
        <f>C95</f>
        <v>89224</v>
      </c>
    </row>
    <row r="95" spans="1:3" ht="24" customHeight="1">
      <c r="A95" s="55" t="s">
        <v>524</v>
      </c>
      <c r="B95" s="247" t="s">
        <v>132</v>
      </c>
      <c r="C95" s="324">
        <v>89224</v>
      </c>
    </row>
    <row r="96" spans="1:3" ht="24" customHeight="1">
      <c r="A96" s="56" t="s">
        <v>525</v>
      </c>
      <c r="B96" s="258" t="s">
        <v>133</v>
      </c>
      <c r="C96" s="325">
        <f>C97</f>
        <v>4340211</v>
      </c>
    </row>
    <row r="97" spans="1:3" ht="24" customHeight="1">
      <c r="A97" s="57" t="s">
        <v>526</v>
      </c>
      <c r="B97" s="239" t="s">
        <v>134</v>
      </c>
      <c r="C97" s="324">
        <v>4340211</v>
      </c>
    </row>
    <row r="98" spans="1:3" ht="36" customHeight="1">
      <c r="A98" s="56" t="s">
        <v>725</v>
      </c>
      <c r="B98" s="300" t="s">
        <v>727</v>
      </c>
      <c r="C98" s="325">
        <f>C99</f>
        <v>3240</v>
      </c>
    </row>
    <row r="99" spans="1:3" ht="36" customHeight="1">
      <c r="A99" s="57" t="s">
        <v>724</v>
      </c>
      <c r="B99" s="239" t="s">
        <v>726</v>
      </c>
      <c r="C99" s="324">
        <v>3240</v>
      </c>
    </row>
    <row r="100" spans="1:3" ht="12.75">
      <c r="A100" s="102" t="s">
        <v>528</v>
      </c>
      <c r="B100" s="258" t="s">
        <v>482</v>
      </c>
      <c r="C100" s="325">
        <f>C101</f>
        <v>2886632</v>
      </c>
    </row>
    <row r="101" spans="1:3" ht="12.75">
      <c r="A101" s="55" t="s">
        <v>527</v>
      </c>
      <c r="B101" s="239" t="s">
        <v>481</v>
      </c>
      <c r="C101" s="324">
        <v>2886632</v>
      </c>
    </row>
    <row r="102" spans="1:3" ht="12.75">
      <c r="A102" s="56" t="s">
        <v>529</v>
      </c>
      <c r="B102" s="259" t="s">
        <v>135</v>
      </c>
      <c r="C102" s="325">
        <f>C103</f>
        <v>214381210.24</v>
      </c>
    </row>
    <row r="103" spans="1:3" ht="12.75">
      <c r="A103" s="56" t="s">
        <v>530</v>
      </c>
      <c r="B103" s="259" t="s">
        <v>136</v>
      </c>
      <c r="C103" s="323">
        <f>SUM(C104:C123)</f>
        <v>214381210.24</v>
      </c>
    </row>
    <row r="104" spans="1:3" ht="81" customHeight="1">
      <c r="A104" s="57" t="s">
        <v>530</v>
      </c>
      <c r="B104" s="239" t="s">
        <v>503</v>
      </c>
      <c r="C104" s="324">
        <v>368829</v>
      </c>
    </row>
    <row r="105" spans="1:5" ht="90" customHeight="1">
      <c r="A105" s="57" t="s">
        <v>530</v>
      </c>
      <c r="B105" s="239" t="s">
        <v>502</v>
      </c>
      <c r="C105" s="324">
        <v>24784</v>
      </c>
      <c r="E105" s="68"/>
    </row>
    <row r="106" spans="1:3" ht="64.5" customHeight="1">
      <c r="A106" s="57" t="s">
        <v>530</v>
      </c>
      <c r="B106" s="239" t="s">
        <v>504</v>
      </c>
      <c r="C106" s="324">
        <v>4835907</v>
      </c>
    </row>
    <row r="107" spans="1:3" ht="62.25" customHeight="1">
      <c r="A107" s="57" t="s">
        <v>530</v>
      </c>
      <c r="B107" s="239" t="s">
        <v>505</v>
      </c>
      <c r="C107" s="324">
        <v>296000</v>
      </c>
    </row>
    <row r="108" spans="1:3" ht="60" customHeight="1">
      <c r="A108" s="57" t="s">
        <v>530</v>
      </c>
      <c r="B108" s="239" t="s">
        <v>506</v>
      </c>
      <c r="C108" s="324">
        <v>289309</v>
      </c>
    </row>
    <row r="109" spans="1:3" ht="68.25" customHeight="1">
      <c r="A109" s="57" t="s">
        <v>530</v>
      </c>
      <c r="B109" s="60" t="s">
        <v>507</v>
      </c>
      <c r="C109" s="324">
        <v>4731461</v>
      </c>
    </row>
    <row r="110" spans="1:3" ht="59.25" customHeight="1">
      <c r="A110" s="57" t="s">
        <v>530</v>
      </c>
      <c r="B110" s="260" t="s">
        <v>508</v>
      </c>
      <c r="C110" s="324">
        <v>296000</v>
      </c>
    </row>
    <row r="111" spans="1:3" ht="60" customHeight="1">
      <c r="A111" s="57" t="s">
        <v>530</v>
      </c>
      <c r="B111" s="239" t="s">
        <v>509</v>
      </c>
      <c r="C111" s="324">
        <v>296000</v>
      </c>
    </row>
    <row r="112" spans="1:3" ht="79.5" customHeight="1">
      <c r="A112" s="57" t="s">
        <v>530</v>
      </c>
      <c r="B112" s="59" t="s">
        <v>510</v>
      </c>
      <c r="C112" s="324">
        <v>888000</v>
      </c>
    </row>
    <row r="113" spans="1:3" ht="81.75" customHeight="1">
      <c r="A113" s="57" t="s">
        <v>530</v>
      </c>
      <c r="B113" s="260" t="s">
        <v>511</v>
      </c>
      <c r="C113" s="324">
        <v>8527962</v>
      </c>
    </row>
    <row r="114" spans="1:3" ht="101.25" customHeight="1">
      <c r="A114" s="57" t="s">
        <v>530</v>
      </c>
      <c r="B114" s="58" t="s">
        <v>512</v>
      </c>
      <c r="C114" s="324">
        <v>1477309</v>
      </c>
    </row>
    <row r="115" spans="1:3" ht="103.5" customHeight="1">
      <c r="A115" s="57" t="s">
        <v>530</v>
      </c>
      <c r="B115" s="58" t="s">
        <v>761</v>
      </c>
      <c r="C115" s="324">
        <v>52872</v>
      </c>
    </row>
    <row r="116" spans="1:3" ht="68.25" customHeight="1">
      <c r="A116" s="57" t="s">
        <v>530</v>
      </c>
      <c r="B116" s="260" t="s">
        <v>513</v>
      </c>
      <c r="C116" s="324">
        <v>182519317</v>
      </c>
    </row>
    <row r="117" spans="1:3" ht="69" customHeight="1">
      <c r="A117" s="57" t="s">
        <v>530</v>
      </c>
      <c r="B117" s="239" t="s">
        <v>739</v>
      </c>
      <c r="C117" s="353">
        <v>124300</v>
      </c>
    </row>
    <row r="118" spans="1:3" ht="91.5" customHeight="1">
      <c r="A118" s="57" t="s">
        <v>530</v>
      </c>
      <c r="B118" s="260" t="s">
        <v>514</v>
      </c>
      <c r="C118" s="324">
        <v>180706</v>
      </c>
    </row>
    <row r="119" spans="1:3" ht="68.25" customHeight="1">
      <c r="A119" s="57" t="s">
        <v>530</v>
      </c>
      <c r="B119" s="247" t="s">
        <v>515</v>
      </c>
      <c r="C119" s="324">
        <v>5586440</v>
      </c>
    </row>
    <row r="120" spans="1:3" ht="59.25" customHeight="1">
      <c r="A120" s="57" t="s">
        <v>530</v>
      </c>
      <c r="B120" s="247" t="s">
        <v>516</v>
      </c>
      <c r="C120" s="324">
        <v>1907036</v>
      </c>
    </row>
    <row r="121" spans="1:3" ht="71.25" customHeight="1">
      <c r="A121" s="57" t="s">
        <v>530</v>
      </c>
      <c r="B121" s="260" t="s">
        <v>517</v>
      </c>
      <c r="C121" s="324">
        <v>1480000</v>
      </c>
    </row>
    <row r="122" spans="1:3" ht="77.25" customHeight="1">
      <c r="A122" s="57" t="s">
        <v>530</v>
      </c>
      <c r="B122" s="239" t="s">
        <v>718</v>
      </c>
      <c r="C122" s="324">
        <v>469412</v>
      </c>
    </row>
    <row r="123" spans="1:3" ht="81" customHeight="1">
      <c r="A123" s="57" t="s">
        <v>530</v>
      </c>
      <c r="B123" s="239" t="s">
        <v>518</v>
      </c>
      <c r="C123" s="324">
        <v>29566.24</v>
      </c>
    </row>
    <row r="124" spans="1:3" ht="15" customHeight="1">
      <c r="A124" s="56" t="s">
        <v>730</v>
      </c>
      <c r="B124" s="300" t="s">
        <v>731</v>
      </c>
      <c r="C124" s="325">
        <f>C125</f>
        <v>30000</v>
      </c>
    </row>
    <row r="125" spans="1:3" ht="34.5" customHeight="1">
      <c r="A125" s="56" t="s">
        <v>729</v>
      </c>
      <c r="B125" s="300" t="s">
        <v>732</v>
      </c>
      <c r="C125" s="325">
        <f>C126</f>
        <v>30000</v>
      </c>
    </row>
    <row r="126" spans="1:3" ht="34.5" customHeight="1">
      <c r="A126" s="57" t="s">
        <v>728</v>
      </c>
      <c r="B126" s="239" t="s">
        <v>733</v>
      </c>
      <c r="C126" s="324">
        <v>30000</v>
      </c>
    </row>
    <row r="127" spans="1:3" ht="15" customHeight="1">
      <c r="A127" s="270" t="s">
        <v>675</v>
      </c>
      <c r="B127" s="303" t="s">
        <v>676</v>
      </c>
      <c r="C127" s="325">
        <f>C128</f>
        <v>2205000</v>
      </c>
    </row>
    <row r="128" spans="1:3" ht="15" customHeight="1">
      <c r="A128" s="270" t="s">
        <v>679</v>
      </c>
      <c r="B128" s="303" t="s">
        <v>677</v>
      </c>
      <c r="C128" s="325">
        <f>C129</f>
        <v>2205000</v>
      </c>
    </row>
    <row r="129" spans="1:3" ht="25.5" customHeight="1">
      <c r="A129" s="271" t="s">
        <v>680</v>
      </c>
      <c r="B129" s="304" t="s">
        <v>678</v>
      </c>
      <c r="C129" s="324">
        <v>2205000</v>
      </c>
    </row>
    <row r="130" spans="1:3" ht="47.25" customHeight="1">
      <c r="A130" s="56" t="s">
        <v>628</v>
      </c>
      <c r="B130" s="300" t="s">
        <v>629</v>
      </c>
      <c r="C130" s="325">
        <f>C131</f>
        <v>155100.04</v>
      </c>
    </row>
    <row r="131" spans="1:3" ht="36" customHeight="1">
      <c r="A131" s="56" t="s">
        <v>637</v>
      </c>
      <c r="B131" s="300" t="s">
        <v>630</v>
      </c>
      <c r="C131" s="325">
        <f>C132</f>
        <v>155100.04</v>
      </c>
    </row>
    <row r="132" spans="1:3" ht="36" customHeight="1">
      <c r="A132" s="56" t="s">
        <v>638</v>
      </c>
      <c r="B132" s="300" t="s">
        <v>631</v>
      </c>
      <c r="C132" s="325">
        <f>C133</f>
        <v>155100.04</v>
      </c>
    </row>
    <row r="133" spans="1:3" ht="36" customHeight="1">
      <c r="A133" s="57" t="s">
        <v>639</v>
      </c>
      <c r="B133" s="239" t="s">
        <v>632</v>
      </c>
      <c r="C133" s="324">
        <v>155100.04</v>
      </c>
    </row>
    <row r="134" spans="1:3" ht="25.5" customHeight="1">
      <c r="A134" s="56" t="s">
        <v>633</v>
      </c>
      <c r="B134" s="300" t="s">
        <v>634</v>
      </c>
      <c r="C134" s="325">
        <f>C135</f>
        <v>-1911397.64</v>
      </c>
    </row>
    <row r="135" spans="1:3" ht="25.5" customHeight="1">
      <c r="A135" s="56" t="s">
        <v>640</v>
      </c>
      <c r="B135" s="300" t="s">
        <v>635</v>
      </c>
      <c r="C135" s="325">
        <f>C136</f>
        <v>-1911397.64</v>
      </c>
    </row>
    <row r="136" spans="1:3" ht="25.5" customHeight="1">
      <c r="A136" s="57" t="s">
        <v>641</v>
      </c>
      <c r="B136" s="239" t="s">
        <v>636</v>
      </c>
      <c r="C136" s="324">
        <v>-1911397.64</v>
      </c>
    </row>
    <row r="137" spans="1:6" ht="24" customHeight="1">
      <c r="A137" s="61" t="s">
        <v>148</v>
      </c>
      <c r="B137" s="182" t="s">
        <v>149</v>
      </c>
      <c r="C137" s="326">
        <f>C10+C71</f>
        <v>382775154.50000006</v>
      </c>
      <c r="E137" s="68"/>
      <c r="F137" s="68"/>
    </row>
  </sheetData>
  <sheetProtection/>
  <mergeCells count="2">
    <mergeCell ref="A7:C7"/>
    <mergeCell ref="B3:C5"/>
  </mergeCells>
  <printOptions/>
  <pageMargins left="0.7874015748031497" right="0.3937007874015748" top="0.3937007874015748" bottom="0.3937007874015748" header="0.5118110236220472" footer="0.5118110236220472"/>
  <pageSetup horizontalDpi="600" verticalDpi="600" orientation="portrait" paperSize="9" scale="89" r:id="rId1"/>
  <rowBreaks count="2" manualBreakCount="2">
    <brk id="31" max="2" man="1"/>
    <brk id="75" max="2" man="1"/>
  </rowBreaks>
</worksheet>
</file>

<file path=xl/worksheets/sheet3.xml><?xml version="1.0" encoding="utf-8"?>
<worksheet xmlns="http://schemas.openxmlformats.org/spreadsheetml/2006/main" xmlns:r="http://schemas.openxmlformats.org/officeDocument/2006/relationships">
  <dimension ref="A1:I412"/>
  <sheetViews>
    <sheetView view="pageBreakPreview" zoomScale="85" zoomScaleSheetLayoutView="85" zoomScalePageLayoutView="0" workbookViewId="0" topLeftCell="A406">
      <selection activeCell="H8" sqref="H8:K12"/>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98" customWidth="1"/>
    <col min="8" max="8" width="16.375" style="0" customWidth="1"/>
    <col min="9" max="9" width="13.50390625" style="0" customWidth="1"/>
  </cols>
  <sheetData>
    <row r="1" spans="1:7" ht="15">
      <c r="A1" s="183"/>
      <c r="C1" s="116"/>
      <c r="D1" s="363" t="s">
        <v>764</v>
      </c>
      <c r="E1" s="363"/>
      <c r="F1" s="363"/>
      <c r="G1" s="115"/>
    </row>
    <row r="2" spans="1:7" ht="33" customHeight="1">
      <c r="A2" s="183"/>
      <c r="C2" s="116"/>
      <c r="D2" s="364" t="s">
        <v>767</v>
      </c>
      <c r="E2" s="364"/>
      <c r="F2" s="364"/>
      <c r="G2" s="204"/>
    </row>
    <row r="3" spans="1:7" ht="60.75" customHeight="1">
      <c r="A3" s="183"/>
      <c r="C3" s="204"/>
      <c r="D3" s="364"/>
      <c r="E3" s="364"/>
      <c r="F3" s="364"/>
      <c r="G3" s="204"/>
    </row>
    <row r="4" spans="1:6" ht="15">
      <c r="A4" s="183"/>
      <c r="B4" s="115"/>
      <c r="C4" s="116"/>
      <c r="D4" s="117"/>
      <c r="E4" s="184"/>
      <c r="F4" s="185"/>
    </row>
    <row r="5" spans="1:6" ht="44.25" customHeight="1">
      <c r="A5" s="362" t="s">
        <v>758</v>
      </c>
      <c r="B5" s="362"/>
      <c r="C5" s="362"/>
      <c r="D5" s="362"/>
      <c r="E5" s="362"/>
      <c r="F5" s="362"/>
    </row>
    <row r="6" spans="1:6" ht="12.75">
      <c r="A6" s="183"/>
      <c r="B6" s="183"/>
      <c r="C6" s="116"/>
      <c r="D6" s="116"/>
      <c r="E6" s="116"/>
      <c r="F6" s="186" t="s">
        <v>10</v>
      </c>
    </row>
    <row r="7" spans="1:6" ht="13.5" thickBot="1">
      <c r="A7" s="183"/>
      <c r="B7" s="183"/>
      <c r="C7" s="116"/>
      <c r="D7" s="116"/>
      <c r="E7" s="116"/>
      <c r="F7" s="186"/>
    </row>
    <row r="8" spans="1:6" ht="15.75" thickBot="1">
      <c r="A8" s="287" t="s">
        <v>26</v>
      </c>
      <c r="B8" s="290" t="s">
        <v>338</v>
      </c>
      <c r="C8" s="291" t="s">
        <v>297</v>
      </c>
      <c r="D8" s="290" t="s">
        <v>298</v>
      </c>
      <c r="E8" s="290" t="s">
        <v>299</v>
      </c>
      <c r="F8" s="292" t="s">
        <v>333</v>
      </c>
    </row>
    <row r="9" spans="1:6" ht="12.75">
      <c r="A9" s="288">
        <v>1</v>
      </c>
      <c r="B9" s="187">
        <v>2</v>
      </c>
      <c r="C9" s="188">
        <v>3</v>
      </c>
      <c r="D9" s="189">
        <v>4</v>
      </c>
      <c r="E9" s="189">
        <v>5</v>
      </c>
      <c r="F9" s="190">
        <v>6</v>
      </c>
    </row>
    <row r="10" spans="1:9" ht="15">
      <c r="A10" s="289" t="s">
        <v>174</v>
      </c>
      <c r="B10" s="192"/>
      <c r="C10" s="192"/>
      <c r="D10" s="192"/>
      <c r="E10" s="192"/>
      <c r="F10" s="328">
        <f>F11+F122+F133+F186+F210+F287+F316+F323+F390+F400</f>
        <v>365118094.12</v>
      </c>
      <c r="H10" s="327"/>
      <c r="I10" s="68"/>
    </row>
    <row r="11" spans="1:6" ht="15">
      <c r="A11" s="277" t="s">
        <v>12</v>
      </c>
      <c r="B11" s="163" t="s">
        <v>39</v>
      </c>
      <c r="C11" s="192" t="s">
        <v>339</v>
      </c>
      <c r="D11" s="192" t="s">
        <v>339</v>
      </c>
      <c r="E11" s="192"/>
      <c r="F11" s="329">
        <f>F12+F17+F23+F40+F45+F52</f>
        <v>34005359.89</v>
      </c>
    </row>
    <row r="12" spans="1:6" ht="30.75">
      <c r="A12" s="277" t="s">
        <v>14</v>
      </c>
      <c r="B12" s="135" t="s">
        <v>39</v>
      </c>
      <c r="C12" s="175" t="s">
        <v>40</v>
      </c>
      <c r="D12" s="192"/>
      <c r="E12" s="192"/>
      <c r="F12" s="330">
        <f>F13</f>
        <v>1367826.83</v>
      </c>
    </row>
    <row r="13" spans="1:6" ht="30.75">
      <c r="A13" s="153" t="s">
        <v>192</v>
      </c>
      <c r="B13" s="135" t="s">
        <v>39</v>
      </c>
      <c r="C13" s="175" t="s">
        <v>40</v>
      </c>
      <c r="D13" s="153" t="s">
        <v>385</v>
      </c>
      <c r="E13" s="192"/>
      <c r="F13" s="330">
        <f>F16</f>
        <v>1367826.83</v>
      </c>
    </row>
    <row r="14" spans="1:6" ht="15">
      <c r="A14" s="153" t="s">
        <v>193</v>
      </c>
      <c r="B14" s="135" t="s">
        <v>39</v>
      </c>
      <c r="C14" s="175" t="s">
        <v>40</v>
      </c>
      <c r="D14" s="153" t="s">
        <v>386</v>
      </c>
      <c r="E14" s="192"/>
      <c r="F14" s="330">
        <f>F15</f>
        <v>1367826.83</v>
      </c>
    </row>
    <row r="15" spans="1:6" ht="30.75">
      <c r="A15" s="278" t="s">
        <v>194</v>
      </c>
      <c r="B15" s="132" t="s">
        <v>39</v>
      </c>
      <c r="C15" s="174" t="s">
        <v>40</v>
      </c>
      <c r="D15" s="193" t="s">
        <v>189</v>
      </c>
      <c r="E15" s="194"/>
      <c r="F15" s="331">
        <f>F16</f>
        <v>1367826.83</v>
      </c>
    </row>
    <row r="16" spans="1:6" ht="62.25">
      <c r="A16" s="278" t="s">
        <v>50</v>
      </c>
      <c r="B16" s="132" t="s">
        <v>39</v>
      </c>
      <c r="C16" s="174" t="s">
        <v>40</v>
      </c>
      <c r="D16" s="193" t="s">
        <v>189</v>
      </c>
      <c r="E16" s="174">
        <v>100</v>
      </c>
      <c r="F16" s="331">
        <f>'Ведомственная 2019'!G22</f>
        <v>1367826.83</v>
      </c>
    </row>
    <row r="17" spans="1:6" ht="46.5">
      <c r="A17" s="277" t="s">
        <v>290</v>
      </c>
      <c r="B17" s="135" t="s">
        <v>39</v>
      </c>
      <c r="C17" s="175" t="s">
        <v>41</v>
      </c>
      <c r="D17" s="192" t="s">
        <v>339</v>
      </c>
      <c r="E17" s="192"/>
      <c r="F17" s="329">
        <f>F18</f>
        <v>1190999.91</v>
      </c>
    </row>
    <row r="18" spans="1:6" ht="30.75">
      <c r="A18" s="153" t="s">
        <v>186</v>
      </c>
      <c r="B18" s="135" t="s">
        <v>39</v>
      </c>
      <c r="C18" s="175" t="s">
        <v>41</v>
      </c>
      <c r="D18" s="167" t="s">
        <v>387</v>
      </c>
      <c r="E18" s="192"/>
      <c r="F18" s="329">
        <f>F20</f>
        <v>1190999.91</v>
      </c>
    </row>
    <row r="19" spans="1:6" ht="30.75">
      <c r="A19" s="153" t="s">
        <v>187</v>
      </c>
      <c r="B19" s="135" t="s">
        <v>39</v>
      </c>
      <c r="C19" s="175" t="s">
        <v>41</v>
      </c>
      <c r="D19" s="153" t="s">
        <v>388</v>
      </c>
      <c r="E19" s="192"/>
      <c r="F19" s="329">
        <f>F20</f>
        <v>1190999.91</v>
      </c>
    </row>
    <row r="20" spans="1:6" ht="30.75">
      <c r="A20" s="234" t="s">
        <v>188</v>
      </c>
      <c r="B20" s="132" t="s">
        <v>39</v>
      </c>
      <c r="C20" s="174" t="s">
        <v>41</v>
      </c>
      <c r="D20" s="193" t="s">
        <v>242</v>
      </c>
      <c r="E20" s="194"/>
      <c r="F20" s="332">
        <f>F21+F22</f>
        <v>1190999.91</v>
      </c>
    </row>
    <row r="21" spans="1:6" ht="62.25">
      <c r="A21" s="278" t="s">
        <v>50</v>
      </c>
      <c r="B21" s="132" t="s">
        <v>39</v>
      </c>
      <c r="C21" s="174" t="s">
        <v>41</v>
      </c>
      <c r="D21" s="193" t="s">
        <v>242</v>
      </c>
      <c r="E21" s="174">
        <v>100</v>
      </c>
      <c r="F21" s="332">
        <f>'Ведомственная 2019'!G445</f>
        <v>1148642.89</v>
      </c>
    </row>
    <row r="22" spans="1:6" ht="30.75">
      <c r="A22" s="278" t="s">
        <v>169</v>
      </c>
      <c r="B22" s="132" t="s">
        <v>39</v>
      </c>
      <c r="C22" s="174" t="s">
        <v>41</v>
      </c>
      <c r="D22" s="193" t="s">
        <v>242</v>
      </c>
      <c r="E22" s="195" t="s">
        <v>180</v>
      </c>
      <c r="F22" s="332">
        <f>'Ведомственная 2019'!G446</f>
        <v>42357.02</v>
      </c>
    </row>
    <row r="23" spans="1:6" ht="51.75" customHeight="1">
      <c r="A23" s="277" t="s">
        <v>301</v>
      </c>
      <c r="B23" s="135" t="s">
        <v>39</v>
      </c>
      <c r="C23" s="175" t="s">
        <v>42</v>
      </c>
      <c r="D23" s="192" t="s">
        <v>339</v>
      </c>
      <c r="E23" s="192"/>
      <c r="F23" s="329">
        <f>F24+F29+F35</f>
        <v>13340444.46</v>
      </c>
    </row>
    <row r="24" spans="1:6" ht="15">
      <c r="A24" s="153" t="s">
        <v>33</v>
      </c>
      <c r="B24" s="135" t="s">
        <v>39</v>
      </c>
      <c r="C24" s="175" t="s">
        <v>42</v>
      </c>
      <c r="D24" s="153" t="s">
        <v>389</v>
      </c>
      <c r="E24" s="192"/>
      <c r="F24" s="329">
        <f>F25</f>
        <v>13005001.72</v>
      </c>
    </row>
    <row r="25" spans="1:6" ht="30.75">
      <c r="A25" s="153" t="s">
        <v>35</v>
      </c>
      <c r="B25" s="135" t="s">
        <v>39</v>
      </c>
      <c r="C25" s="175" t="s">
        <v>42</v>
      </c>
      <c r="D25" s="153" t="s">
        <v>390</v>
      </c>
      <c r="E25" s="192"/>
      <c r="F25" s="329">
        <f>F26</f>
        <v>13005001.72</v>
      </c>
    </row>
    <row r="26" spans="1:6" ht="30.75">
      <c r="A26" s="234" t="s">
        <v>188</v>
      </c>
      <c r="B26" s="132" t="s">
        <v>39</v>
      </c>
      <c r="C26" s="174" t="s">
        <v>42</v>
      </c>
      <c r="D26" s="155" t="s">
        <v>7</v>
      </c>
      <c r="E26" s="194"/>
      <c r="F26" s="332">
        <f>F27+F28</f>
        <v>13005001.72</v>
      </c>
    </row>
    <row r="27" spans="1:6" ht="62.25">
      <c r="A27" s="278" t="s">
        <v>50</v>
      </c>
      <c r="B27" s="132" t="s">
        <v>39</v>
      </c>
      <c r="C27" s="174" t="s">
        <v>42</v>
      </c>
      <c r="D27" s="155" t="s">
        <v>7</v>
      </c>
      <c r="E27" s="174">
        <v>100</v>
      </c>
      <c r="F27" s="332">
        <f>'Ведомственная 2019'!G27</f>
        <v>12376155.46</v>
      </c>
    </row>
    <row r="28" spans="1:6" ht="30.75">
      <c r="A28" s="278" t="s">
        <v>169</v>
      </c>
      <c r="B28" s="132" t="s">
        <v>39</v>
      </c>
      <c r="C28" s="174" t="s">
        <v>42</v>
      </c>
      <c r="D28" s="155" t="s">
        <v>7</v>
      </c>
      <c r="E28" s="174">
        <v>200</v>
      </c>
      <c r="F28" s="332">
        <f>'Ведомственная 2019'!G28</f>
        <v>628846.26</v>
      </c>
    </row>
    <row r="29" spans="1:6" ht="62.25">
      <c r="A29" s="277" t="s">
        <v>704</v>
      </c>
      <c r="B29" s="135" t="s">
        <v>39</v>
      </c>
      <c r="C29" s="135" t="s">
        <v>42</v>
      </c>
      <c r="D29" s="139" t="s">
        <v>391</v>
      </c>
      <c r="E29" s="192"/>
      <c r="F29" s="329">
        <f>F30</f>
        <v>29566.24</v>
      </c>
    </row>
    <row r="30" spans="1:6" ht="108.75">
      <c r="A30" s="277" t="s">
        <v>705</v>
      </c>
      <c r="B30" s="135" t="s">
        <v>39</v>
      </c>
      <c r="C30" s="135" t="s">
        <v>42</v>
      </c>
      <c r="D30" s="139" t="s">
        <v>392</v>
      </c>
      <c r="E30" s="192"/>
      <c r="F30" s="329">
        <f>F33</f>
        <v>29566.24</v>
      </c>
    </row>
    <row r="31" spans="1:6" ht="62.25">
      <c r="A31" s="277" t="s">
        <v>706</v>
      </c>
      <c r="B31" s="135" t="s">
        <v>39</v>
      </c>
      <c r="C31" s="135" t="s">
        <v>42</v>
      </c>
      <c r="D31" s="139" t="s">
        <v>467</v>
      </c>
      <c r="E31" s="192"/>
      <c r="F31" s="329">
        <f>F32</f>
        <v>29566.24</v>
      </c>
    </row>
    <row r="32" spans="1:6" ht="62.25">
      <c r="A32" s="134" t="s">
        <v>708</v>
      </c>
      <c r="B32" s="135" t="s">
        <v>39</v>
      </c>
      <c r="C32" s="135" t="s">
        <v>42</v>
      </c>
      <c r="D32" s="139" t="s">
        <v>237</v>
      </c>
      <c r="E32" s="135"/>
      <c r="F32" s="329">
        <f>F33</f>
        <v>29566.24</v>
      </c>
    </row>
    <row r="33" spans="1:6" ht="62.25">
      <c r="A33" s="278" t="s">
        <v>50</v>
      </c>
      <c r="B33" s="132" t="s">
        <v>39</v>
      </c>
      <c r="C33" s="132" t="s">
        <v>42</v>
      </c>
      <c r="D33" s="141" t="s">
        <v>237</v>
      </c>
      <c r="E33" s="143">
        <v>100</v>
      </c>
      <c r="F33" s="332">
        <f>'Ведомственная 2019'!G33</f>
        <v>29566.24</v>
      </c>
    </row>
    <row r="34" spans="1:6" ht="30.75">
      <c r="A34" s="277" t="s">
        <v>34</v>
      </c>
      <c r="B34" s="135" t="s">
        <v>39</v>
      </c>
      <c r="C34" s="175" t="s">
        <v>42</v>
      </c>
      <c r="D34" s="153" t="s">
        <v>393</v>
      </c>
      <c r="E34" s="143"/>
      <c r="F34" s="329">
        <f>F35</f>
        <v>305876.5</v>
      </c>
    </row>
    <row r="35" spans="1:6" ht="30.75">
      <c r="A35" s="153" t="s">
        <v>5</v>
      </c>
      <c r="B35" s="135" t="s">
        <v>39</v>
      </c>
      <c r="C35" s="175" t="s">
        <v>42</v>
      </c>
      <c r="D35" s="153" t="s">
        <v>394</v>
      </c>
      <c r="E35" s="143"/>
      <c r="F35" s="329">
        <f>F36+F38</f>
        <v>305876.5</v>
      </c>
    </row>
    <row r="36" spans="1:6" ht="46.5">
      <c r="A36" s="277" t="s">
        <v>306</v>
      </c>
      <c r="B36" s="135" t="s">
        <v>39</v>
      </c>
      <c r="C36" s="175" t="s">
        <v>42</v>
      </c>
      <c r="D36" s="153" t="s">
        <v>190</v>
      </c>
      <c r="E36" s="192"/>
      <c r="F36" s="329">
        <f>F37</f>
        <v>291882.5</v>
      </c>
    </row>
    <row r="37" spans="1:6" ht="62.25">
      <c r="A37" s="278" t="s">
        <v>50</v>
      </c>
      <c r="B37" s="132" t="s">
        <v>39</v>
      </c>
      <c r="C37" s="174" t="s">
        <v>42</v>
      </c>
      <c r="D37" s="155" t="s">
        <v>190</v>
      </c>
      <c r="E37" s="174">
        <v>100</v>
      </c>
      <c r="F37" s="332">
        <f>'Ведомственная 2019'!G37</f>
        <v>291882.5</v>
      </c>
    </row>
    <row r="38" spans="1:6" ht="30.75">
      <c r="A38" s="280" t="s">
        <v>188</v>
      </c>
      <c r="B38" s="295" t="s">
        <v>39</v>
      </c>
      <c r="C38" s="295" t="s">
        <v>42</v>
      </c>
      <c r="D38" s="139" t="s">
        <v>531</v>
      </c>
      <c r="E38" s="146"/>
      <c r="F38" s="329">
        <f>F39</f>
        <v>13994</v>
      </c>
    </row>
    <row r="39" spans="1:6" ht="62.25">
      <c r="A39" s="142" t="s">
        <v>50</v>
      </c>
      <c r="B39" s="132" t="s">
        <v>39</v>
      </c>
      <c r="C39" s="132" t="s">
        <v>42</v>
      </c>
      <c r="D39" s="141" t="s">
        <v>531</v>
      </c>
      <c r="E39" s="143">
        <v>100</v>
      </c>
      <c r="F39" s="332">
        <f>'Ведомственная 2019'!G39</f>
        <v>13994</v>
      </c>
    </row>
    <row r="40" spans="1:6" ht="15">
      <c r="A40" s="310" t="s">
        <v>719</v>
      </c>
      <c r="B40" s="312" t="s">
        <v>39</v>
      </c>
      <c r="C40" s="312" t="s">
        <v>484</v>
      </c>
      <c r="D40" s="313"/>
      <c r="E40" s="146"/>
      <c r="F40" s="329">
        <f>F41</f>
        <v>3240</v>
      </c>
    </row>
    <row r="41" spans="1:6" ht="30.75">
      <c r="A41" s="310" t="s">
        <v>34</v>
      </c>
      <c r="B41" s="312" t="s">
        <v>39</v>
      </c>
      <c r="C41" s="312" t="s">
        <v>484</v>
      </c>
      <c r="D41" s="313" t="s">
        <v>393</v>
      </c>
      <c r="E41" s="146"/>
      <c r="F41" s="329">
        <f>F42</f>
        <v>3240</v>
      </c>
    </row>
    <row r="42" spans="1:6" ht="30.75">
      <c r="A42" s="310" t="s">
        <v>5</v>
      </c>
      <c r="B42" s="312" t="s">
        <v>39</v>
      </c>
      <c r="C42" s="312" t="s">
        <v>484</v>
      </c>
      <c r="D42" s="313" t="s">
        <v>394</v>
      </c>
      <c r="E42" s="146"/>
      <c r="F42" s="329">
        <f>F43</f>
        <v>3240</v>
      </c>
    </row>
    <row r="43" spans="1:6" ht="46.5">
      <c r="A43" s="314" t="s">
        <v>720</v>
      </c>
      <c r="B43" s="316" t="s">
        <v>39</v>
      </c>
      <c r="C43" s="316" t="s">
        <v>484</v>
      </c>
      <c r="D43" s="317" t="s">
        <v>721</v>
      </c>
      <c r="E43" s="143"/>
      <c r="F43" s="329">
        <f>F44</f>
        <v>3240</v>
      </c>
    </row>
    <row r="44" spans="1:6" ht="30.75">
      <c r="A44" s="314" t="s">
        <v>169</v>
      </c>
      <c r="B44" s="316" t="s">
        <v>39</v>
      </c>
      <c r="C44" s="316" t="s">
        <v>484</v>
      </c>
      <c r="D44" s="317" t="s">
        <v>721</v>
      </c>
      <c r="E44" s="143">
        <v>200</v>
      </c>
      <c r="F44" s="332">
        <f>'Ведомственная 2019'!G44</f>
        <v>3240</v>
      </c>
    </row>
    <row r="45" spans="1:6" ht="46.5">
      <c r="A45" s="277" t="s">
        <v>292</v>
      </c>
      <c r="B45" s="135" t="s">
        <v>39</v>
      </c>
      <c r="C45" s="175" t="s">
        <v>45</v>
      </c>
      <c r="D45" s="192"/>
      <c r="E45" s="192"/>
      <c r="F45" s="329">
        <f>F46</f>
        <v>2506307.15</v>
      </c>
    </row>
    <row r="46" spans="1:6" ht="46.5">
      <c r="A46" s="153" t="s">
        <v>542</v>
      </c>
      <c r="B46" s="135" t="s">
        <v>39</v>
      </c>
      <c r="C46" s="175" t="s">
        <v>45</v>
      </c>
      <c r="D46" s="167" t="s">
        <v>395</v>
      </c>
      <c r="E46" s="192"/>
      <c r="F46" s="329">
        <f>F49</f>
        <v>2506307.15</v>
      </c>
    </row>
    <row r="47" spans="1:6" ht="78">
      <c r="A47" s="153" t="s">
        <v>543</v>
      </c>
      <c r="B47" s="135" t="s">
        <v>39</v>
      </c>
      <c r="C47" s="175" t="s">
        <v>45</v>
      </c>
      <c r="D47" s="153" t="s">
        <v>396</v>
      </c>
      <c r="E47" s="192"/>
      <c r="F47" s="329">
        <f>F48</f>
        <v>2506307.15</v>
      </c>
    </row>
    <row r="48" spans="1:6" ht="46.5">
      <c r="A48" s="280" t="s">
        <v>243</v>
      </c>
      <c r="B48" s="135" t="s">
        <v>39</v>
      </c>
      <c r="C48" s="175" t="s">
        <v>45</v>
      </c>
      <c r="D48" s="153" t="s">
        <v>397</v>
      </c>
      <c r="E48" s="192"/>
      <c r="F48" s="329">
        <f>F49</f>
        <v>2506307.15</v>
      </c>
    </row>
    <row r="49" spans="1:6" ht="30.75">
      <c r="A49" s="234" t="s">
        <v>188</v>
      </c>
      <c r="B49" s="132" t="s">
        <v>39</v>
      </c>
      <c r="C49" s="174" t="s">
        <v>45</v>
      </c>
      <c r="D49" s="155" t="s">
        <v>244</v>
      </c>
      <c r="E49" s="194"/>
      <c r="F49" s="332">
        <f>F50+F51</f>
        <v>2506307.15</v>
      </c>
    </row>
    <row r="50" spans="1:6" ht="62.25">
      <c r="A50" s="278" t="s">
        <v>50</v>
      </c>
      <c r="B50" s="132" t="s">
        <v>39</v>
      </c>
      <c r="C50" s="174" t="s">
        <v>45</v>
      </c>
      <c r="D50" s="155" t="s">
        <v>244</v>
      </c>
      <c r="E50" s="174">
        <v>100</v>
      </c>
      <c r="F50" s="332">
        <f>'Ведомственная 2019'!G273</f>
        <v>2228067.51</v>
      </c>
    </row>
    <row r="51" spans="1:6" ht="30.75">
      <c r="A51" s="278" t="s">
        <v>169</v>
      </c>
      <c r="B51" s="132" t="s">
        <v>39</v>
      </c>
      <c r="C51" s="174" t="s">
        <v>45</v>
      </c>
      <c r="D51" s="155" t="s">
        <v>244</v>
      </c>
      <c r="E51" s="174">
        <v>200</v>
      </c>
      <c r="F51" s="332">
        <f>'Ведомственная 2019'!G274</f>
        <v>278239.64</v>
      </c>
    </row>
    <row r="52" spans="1:6" ht="15">
      <c r="A52" s="277" t="s">
        <v>15</v>
      </c>
      <c r="B52" s="135" t="s">
        <v>39</v>
      </c>
      <c r="C52" s="175" t="s">
        <v>175</v>
      </c>
      <c r="D52" s="192" t="s">
        <v>339</v>
      </c>
      <c r="E52" s="192"/>
      <c r="F52" s="329">
        <f>F53+F82+F92+F98+F87+F103+F75+F116</f>
        <v>15596541.54</v>
      </c>
    </row>
    <row r="53" spans="1:6" ht="37.5" customHeight="1">
      <c r="A53" s="153" t="s">
        <v>544</v>
      </c>
      <c r="B53" s="135" t="s">
        <v>39</v>
      </c>
      <c r="C53" s="135" t="s">
        <v>175</v>
      </c>
      <c r="D53" s="167" t="s">
        <v>400</v>
      </c>
      <c r="E53" s="192"/>
      <c r="F53" s="329">
        <f>F54+F58+F62</f>
        <v>1241821</v>
      </c>
    </row>
    <row r="54" spans="1:6" ht="62.25">
      <c r="A54" s="153" t="s">
        <v>545</v>
      </c>
      <c r="B54" s="135" t="s">
        <v>39</v>
      </c>
      <c r="C54" s="135" t="s">
        <v>175</v>
      </c>
      <c r="D54" s="167" t="s">
        <v>415</v>
      </c>
      <c r="E54" s="192"/>
      <c r="F54" s="329">
        <f>F55</f>
        <v>124300</v>
      </c>
    </row>
    <row r="55" spans="1:6" ht="51.75" customHeight="1">
      <c r="A55" s="139" t="s">
        <v>195</v>
      </c>
      <c r="B55" s="135" t="s">
        <v>39</v>
      </c>
      <c r="C55" s="135" t="s">
        <v>175</v>
      </c>
      <c r="D55" s="139" t="s">
        <v>437</v>
      </c>
      <c r="E55" s="192"/>
      <c r="F55" s="329">
        <f>F56</f>
        <v>124300</v>
      </c>
    </row>
    <row r="56" spans="1:6" ht="46.5">
      <c r="A56" s="234" t="s">
        <v>1</v>
      </c>
      <c r="B56" s="132" t="s">
        <v>39</v>
      </c>
      <c r="C56" s="132" t="s">
        <v>175</v>
      </c>
      <c r="D56" s="141" t="s">
        <v>196</v>
      </c>
      <c r="E56" s="194"/>
      <c r="F56" s="332">
        <f>F57</f>
        <v>124300</v>
      </c>
    </row>
    <row r="57" spans="1:6" ht="30.75">
      <c r="A57" s="278" t="s">
        <v>51</v>
      </c>
      <c r="B57" s="132" t="s">
        <v>39</v>
      </c>
      <c r="C57" s="132" t="s">
        <v>175</v>
      </c>
      <c r="D57" s="141" t="s">
        <v>196</v>
      </c>
      <c r="E57" s="174">
        <v>600</v>
      </c>
      <c r="F57" s="332">
        <f>'Ведомственная 2019'!G50</f>
        <v>124300</v>
      </c>
    </row>
    <row r="58" spans="1:6" ht="62.25">
      <c r="A58" s="153" t="s">
        <v>546</v>
      </c>
      <c r="B58" s="135" t="s">
        <v>39</v>
      </c>
      <c r="C58" s="135" t="s">
        <v>175</v>
      </c>
      <c r="D58" s="167" t="s">
        <v>417</v>
      </c>
      <c r="E58" s="192"/>
      <c r="F58" s="329">
        <f>F59</f>
        <v>44000</v>
      </c>
    </row>
    <row r="59" spans="1:6" ht="46.5">
      <c r="A59" s="277" t="s">
        <v>197</v>
      </c>
      <c r="B59" s="135" t="s">
        <v>39</v>
      </c>
      <c r="C59" s="135" t="s">
        <v>175</v>
      </c>
      <c r="D59" s="197" t="s">
        <v>438</v>
      </c>
      <c r="E59" s="192"/>
      <c r="F59" s="329">
        <f>F60</f>
        <v>44000</v>
      </c>
    </row>
    <row r="60" spans="1:6" ht="15">
      <c r="A60" s="141" t="s">
        <v>198</v>
      </c>
      <c r="B60" s="132" t="s">
        <v>39</v>
      </c>
      <c r="C60" s="132" t="s">
        <v>175</v>
      </c>
      <c r="D60" s="155" t="s">
        <v>287</v>
      </c>
      <c r="E60" s="174"/>
      <c r="F60" s="332">
        <f>F61</f>
        <v>44000</v>
      </c>
    </row>
    <row r="61" spans="1:6" ht="30.75">
      <c r="A61" s="278" t="s">
        <v>169</v>
      </c>
      <c r="B61" s="132" t="s">
        <v>39</v>
      </c>
      <c r="C61" s="132" t="s">
        <v>175</v>
      </c>
      <c r="D61" s="155" t="s">
        <v>287</v>
      </c>
      <c r="E61" s="174" t="s">
        <v>180</v>
      </c>
      <c r="F61" s="332">
        <f>'Ведомственная 2019'!G54</f>
        <v>44000</v>
      </c>
    </row>
    <row r="62" spans="1:6" ht="78">
      <c r="A62" s="153" t="s">
        <v>547</v>
      </c>
      <c r="B62" s="135" t="s">
        <v>39</v>
      </c>
      <c r="C62" s="175" t="s">
        <v>175</v>
      </c>
      <c r="D62" s="261" t="s">
        <v>416</v>
      </c>
      <c r="E62" s="192"/>
      <c r="F62" s="329">
        <f>F63+F66+F69</f>
        <v>1073521</v>
      </c>
    </row>
    <row r="63" spans="1:6" ht="78">
      <c r="A63" s="277" t="s">
        <v>340</v>
      </c>
      <c r="B63" s="135" t="s">
        <v>39</v>
      </c>
      <c r="C63" s="135" t="s">
        <v>175</v>
      </c>
      <c r="D63" s="153" t="s">
        <v>439</v>
      </c>
      <c r="E63" s="154"/>
      <c r="F63" s="329">
        <f>F64</f>
        <v>5000</v>
      </c>
    </row>
    <row r="64" spans="1:6" ht="15">
      <c r="A64" s="141" t="s">
        <v>198</v>
      </c>
      <c r="B64" s="132" t="s">
        <v>39</v>
      </c>
      <c r="C64" s="132" t="s">
        <v>175</v>
      </c>
      <c r="D64" s="155" t="s">
        <v>202</v>
      </c>
      <c r="E64" s="151"/>
      <c r="F64" s="332">
        <f>F65</f>
        <v>5000</v>
      </c>
    </row>
    <row r="65" spans="1:6" ht="30.75">
      <c r="A65" s="278" t="s">
        <v>169</v>
      </c>
      <c r="B65" s="132" t="s">
        <v>39</v>
      </c>
      <c r="C65" s="132" t="s">
        <v>175</v>
      </c>
      <c r="D65" s="155" t="s">
        <v>202</v>
      </c>
      <c r="E65" s="156">
        <v>200</v>
      </c>
      <c r="F65" s="332">
        <f>'Ведомственная 2019'!G64</f>
        <v>5000</v>
      </c>
    </row>
    <row r="66" spans="1:6" ht="30.75">
      <c r="A66" s="280" t="s">
        <v>201</v>
      </c>
      <c r="B66" s="135" t="s">
        <v>39</v>
      </c>
      <c r="C66" s="135" t="s">
        <v>175</v>
      </c>
      <c r="D66" s="153" t="s">
        <v>440</v>
      </c>
      <c r="E66" s="154"/>
      <c r="F66" s="329">
        <f>F67</f>
        <v>102900</v>
      </c>
    </row>
    <row r="67" spans="1:6" ht="15">
      <c r="A67" s="141" t="s">
        <v>198</v>
      </c>
      <c r="B67" s="132" t="s">
        <v>39</v>
      </c>
      <c r="C67" s="132" t="s">
        <v>175</v>
      </c>
      <c r="D67" s="155" t="s">
        <v>203</v>
      </c>
      <c r="E67" s="151"/>
      <c r="F67" s="332">
        <f>F68</f>
        <v>102900</v>
      </c>
    </row>
    <row r="68" spans="1:6" ht="30.75">
      <c r="A68" s="278" t="s">
        <v>169</v>
      </c>
      <c r="B68" s="132" t="s">
        <v>39</v>
      </c>
      <c r="C68" s="132" t="s">
        <v>175</v>
      </c>
      <c r="D68" s="155" t="s">
        <v>203</v>
      </c>
      <c r="E68" s="151">
        <v>200</v>
      </c>
      <c r="F68" s="332">
        <f>'Ведомственная 2019'!G67</f>
        <v>102900</v>
      </c>
    </row>
    <row r="69" spans="1:6" ht="62.25">
      <c r="A69" s="280" t="s">
        <v>199</v>
      </c>
      <c r="B69" s="135" t="s">
        <v>39</v>
      </c>
      <c r="C69" s="135" t="s">
        <v>175</v>
      </c>
      <c r="D69" s="153" t="s">
        <v>441</v>
      </c>
      <c r="E69" s="192"/>
      <c r="F69" s="329">
        <f>F70+F73</f>
        <v>965621</v>
      </c>
    </row>
    <row r="70" spans="1:6" ht="46.5">
      <c r="A70" s="278" t="s">
        <v>0</v>
      </c>
      <c r="B70" s="132" t="s">
        <v>39</v>
      </c>
      <c r="C70" s="132" t="s">
        <v>175</v>
      </c>
      <c r="D70" s="155" t="s">
        <v>200</v>
      </c>
      <c r="E70" s="194"/>
      <c r="F70" s="332">
        <f>F71+F72</f>
        <v>888000</v>
      </c>
    </row>
    <row r="71" spans="1:6" ht="62.25">
      <c r="A71" s="278" t="s">
        <v>50</v>
      </c>
      <c r="B71" s="132" t="s">
        <v>39</v>
      </c>
      <c r="C71" s="132" t="s">
        <v>175</v>
      </c>
      <c r="D71" s="155" t="s">
        <v>200</v>
      </c>
      <c r="E71" s="174">
        <v>100</v>
      </c>
      <c r="F71" s="332">
        <f>'Ведомственная 2019'!G58</f>
        <v>886000</v>
      </c>
    </row>
    <row r="72" spans="1:6" ht="30.75">
      <c r="A72" s="278" t="s">
        <v>169</v>
      </c>
      <c r="B72" s="132" t="s">
        <v>39</v>
      </c>
      <c r="C72" s="132" t="s">
        <v>175</v>
      </c>
      <c r="D72" s="155" t="s">
        <v>200</v>
      </c>
      <c r="E72" s="174">
        <v>200</v>
      </c>
      <c r="F72" s="332">
        <f>'Ведомственная 2019'!G59</f>
        <v>2000</v>
      </c>
    </row>
    <row r="73" spans="1:6" ht="30.75">
      <c r="A73" s="280" t="s">
        <v>188</v>
      </c>
      <c r="B73" s="295" t="s">
        <v>39</v>
      </c>
      <c r="C73" s="295" t="s">
        <v>175</v>
      </c>
      <c r="D73" s="139" t="s">
        <v>532</v>
      </c>
      <c r="E73" s="151"/>
      <c r="F73" s="329">
        <f>F74</f>
        <v>77621</v>
      </c>
    </row>
    <row r="74" spans="1:6" ht="62.25">
      <c r="A74" s="142" t="s">
        <v>50</v>
      </c>
      <c r="B74" s="132" t="s">
        <v>39</v>
      </c>
      <c r="C74" s="132" t="s">
        <v>175</v>
      </c>
      <c r="D74" s="141" t="s">
        <v>532</v>
      </c>
      <c r="E74" s="151">
        <v>100</v>
      </c>
      <c r="F74" s="332">
        <f>'Ведомственная 2019'!G61</f>
        <v>77621</v>
      </c>
    </row>
    <row r="75" spans="1:6" ht="46.5">
      <c r="A75" s="277" t="s">
        <v>548</v>
      </c>
      <c r="B75" s="135" t="s">
        <v>39</v>
      </c>
      <c r="C75" s="135" t="s">
        <v>175</v>
      </c>
      <c r="D75" s="144" t="s">
        <v>401</v>
      </c>
      <c r="E75" s="152"/>
      <c r="F75" s="329">
        <f>F76</f>
        <v>199244.4</v>
      </c>
    </row>
    <row r="76" spans="1:6" ht="78">
      <c r="A76" s="277" t="s">
        <v>549</v>
      </c>
      <c r="B76" s="135" t="s">
        <v>39</v>
      </c>
      <c r="C76" s="135" t="s">
        <v>175</v>
      </c>
      <c r="D76" s="139" t="s">
        <v>436</v>
      </c>
      <c r="E76" s="152"/>
      <c r="F76" s="329">
        <f>F77</f>
        <v>199244.4</v>
      </c>
    </row>
    <row r="77" spans="1:6" ht="53.25" customHeight="1">
      <c r="A77" s="277" t="s">
        <v>139</v>
      </c>
      <c r="B77" s="135" t="s">
        <v>39</v>
      </c>
      <c r="C77" s="135" t="s">
        <v>175</v>
      </c>
      <c r="D77" s="139" t="s">
        <v>442</v>
      </c>
      <c r="E77" s="152"/>
      <c r="F77" s="329">
        <f>F78+F80</f>
        <v>199244.4</v>
      </c>
    </row>
    <row r="78" spans="1:6" ht="15">
      <c r="A78" s="277" t="s">
        <v>328</v>
      </c>
      <c r="B78" s="135" t="s">
        <v>39</v>
      </c>
      <c r="C78" s="135" t="s">
        <v>175</v>
      </c>
      <c r="D78" s="139" t="s">
        <v>329</v>
      </c>
      <c r="E78" s="152"/>
      <c r="F78" s="329">
        <f>F79</f>
        <v>114044.4</v>
      </c>
    </row>
    <row r="79" spans="1:6" ht="30.75">
      <c r="A79" s="278" t="s">
        <v>169</v>
      </c>
      <c r="B79" s="132" t="s">
        <v>39</v>
      </c>
      <c r="C79" s="132" t="s">
        <v>175</v>
      </c>
      <c r="D79" s="141" t="s">
        <v>329</v>
      </c>
      <c r="E79" s="151">
        <v>200</v>
      </c>
      <c r="F79" s="332">
        <f>'Ведомственная 2019'!G72</f>
        <v>114044.4</v>
      </c>
    </row>
    <row r="80" spans="1:6" ht="15">
      <c r="A80" s="277" t="s">
        <v>140</v>
      </c>
      <c r="B80" s="135" t="s">
        <v>39</v>
      </c>
      <c r="C80" s="135" t="s">
        <v>175</v>
      </c>
      <c r="D80" s="139" t="s">
        <v>141</v>
      </c>
      <c r="E80" s="152"/>
      <c r="F80" s="329">
        <f>F81</f>
        <v>85200</v>
      </c>
    </row>
    <row r="81" spans="1:6" ht="30.75">
      <c r="A81" s="278" t="s">
        <v>169</v>
      </c>
      <c r="B81" s="132" t="s">
        <v>39</v>
      </c>
      <c r="C81" s="132" t="s">
        <v>175</v>
      </c>
      <c r="D81" s="141" t="s">
        <v>141</v>
      </c>
      <c r="E81" s="151">
        <v>200</v>
      </c>
      <c r="F81" s="332">
        <f>'Ведомственная 2019'!G74</f>
        <v>85200</v>
      </c>
    </row>
    <row r="82" spans="1:6" ht="46.5">
      <c r="A82" s="173" t="s">
        <v>621</v>
      </c>
      <c r="B82" s="302" t="s">
        <v>39</v>
      </c>
      <c r="C82" s="302" t="s">
        <v>175</v>
      </c>
      <c r="D82" s="144" t="s">
        <v>617</v>
      </c>
      <c r="E82" s="152"/>
      <c r="F82" s="329">
        <f>F83</f>
        <v>82500</v>
      </c>
    </row>
    <row r="83" spans="1:6" ht="93">
      <c r="A83" s="173" t="s">
        <v>622</v>
      </c>
      <c r="B83" s="302" t="s">
        <v>39</v>
      </c>
      <c r="C83" s="302" t="s">
        <v>175</v>
      </c>
      <c r="D83" s="144" t="s">
        <v>618</v>
      </c>
      <c r="E83" s="152"/>
      <c r="F83" s="329">
        <f>F84</f>
        <v>82500</v>
      </c>
    </row>
    <row r="84" spans="1:6" ht="62.25">
      <c r="A84" s="173" t="s">
        <v>682</v>
      </c>
      <c r="B84" s="302" t="s">
        <v>39</v>
      </c>
      <c r="C84" s="302" t="s">
        <v>175</v>
      </c>
      <c r="D84" s="144" t="s">
        <v>681</v>
      </c>
      <c r="E84" s="152"/>
      <c r="F84" s="329">
        <f>F85</f>
        <v>82500</v>
      </c>
    </row>
    <row r="85" spans="1:6" ht="30.75">
      <c r="A85" s="277" t="s">
        <v>690</v>
      </c>
      <c r="B85" s="302" t="s">
        <v>39</v>
      </c>
      <c r="C85" s="302" t="s">
        <v>175</v>
      </c>
      <c r="D85" s="144" t="s">
        <v>689</v>
      </c>
      <c r="E85" s="152"/>
      <c r="F85" s="329">
        <f>F86</f>
        <v>82500</v>
      </c>
    </row>
    <row r="86" spans="1:6" ht="30.75">
      <c r="A86" s="278" t="s">
        <v>169</v>
      </c>
      <c r="B86" s="132" t="s">
        <v>39</v>
      </c>
      <c r="C86" s="132" t="s">
        <v>175</v>
      </c>
      <c r="D86" s="161" t="s">
        <v>689</v>
      </c>
      <c r="E86" s="143">
        <v>200</v>
      </c>
      <c r="F86" s="332">
        <f>'Ведомственная 2019'!G79</f>
        <v>82500</v>
      </c>
    </row>
    <row r="87" spans="1:6" ht="46.5">
      <c r="A87" s="277" t="s">
        <v>550</v>
      </c>
      <c r="B87" s="135" t="s">
        <v>39</v>
      </c>
      <c r="C87" s="175" t="s">
        <v>175</v>
      </c>
      <c r="D87" s="167" t="s">
        <v>402</v>
      </c>
      <c r="E87" s="154"/>
      <c r="F87" s="329">
        <f>F88</f>
        <v>44950</v>
      </c>
    </row>
    <row r="88" spans="1:6" ht="62.25">
      <c r="A88" s="277" t="s">
        <v>551</v>
      </c>
      <c r="B88" s="135" t="s">
        <v>39</v>
      </c>
      <c r="C88" s="175" t="s">
        <v>175</v>
      </c>
      <c r="D88" s="153" t="s">
        <v>435</v>
      </c>
      <c r="E88" s="154"/>
      <c r="F88" s="329">
        <f>F89</f>
        <v>44950</v>
      </c>
    </row>
    <row r="89" spans="1:6" ht="62.25">
      <c r="A89" s="139" t="s">
        <v>30</v>
      </c>
      <c r="B89" s="135" t="s">
        <v>39</v>
      </c>
      <c r="C89" s="175" t="s">
        <v>175</v>
      </c>
      <c r="D89" s="153" t="s">
        <v>443</v>
      </c>
      <c r="E89" s="154"/>
      <c r="F89" s="329">
        <f>F90</f>
        <v>44950</v>
      </c>
    </row>
    <row r="90" spans="1:6" ht="19.5" customHeight="1">
      <c r="A90" s="277" t="s">
        <v>204</v>
      </c>
      <c r="B90" s="302" t="s">
        <v>39</v>
      </c>
      <c r="C90" s="175" t="s">
        <v>175</v>
      </c>
      <c r="D90" s="153" t="s">
        <v>205</v>
      </c>
      <c r="E90" s="154"/>
      <c r="F90" s="329">
        <f>F91</f>
        <v>44950</v>
      </c>
    </row>
    <row r="91" spans="1:6" ht="30.75">
      <c r="A91" s="278" t="s">
        <v>169</v>
      </c>
      <c r="B91" s="132" t="s">
        <v>39</v>
      </c>
      <c r="C91" s="174" t="s">
        <v>175</v>
      </c>
      <c r="D91" s="155" t="s">
        <v>205</v>
      </c>
      <c r="E91" s="156">
        <v>200</v>
      </c>
      <c r="F91" s="332">
        <f>'Ведомственная 2019'!G84</f>
        <v>44950</v>
      </c>
    </row>
    <row r="92" spans="1:6" ht="46.5">
      <c r="A92" s="153" t="s">
        <v>552</v>
      </c>
      <c r="B92" s="135" t="s">
        <v>39</v>
      </c>
      <c r="C92" s="175" t="s">
        <v>175</v>
      </c>
      <c r="D92" s="167" t="s">
        <v>403</v>
      </c>
      <c r="E92" s="192"/>
      <c r="F92" s="329">
        <f>F93</f>
        <v>289309</v>
      </c>
    </row>
    <row r="93" spans="1:6" ht="78">
      <c r="A93" s="153" t="s">
        <v>553</v>
      </c>
      <c r="B93" s="135" t="s">
        <v>39</v>
      </c>
      <c r="C93" s="175" t="s">
        <v>175</v>
      </c>
      <c r="D93" s="167" t="s">
        <v>434</v>
      </c>
      <c r="E93" s="192"/>
      <c r="F93" s="329">
        <f>F94</f>
        <v>289309</v>
      </c>
    </row>
    <row r="94" spans="1:6" ht="46.5">
      <c r="A94" s="280" t="s">
        <v>206</v>
      </c>
      <c r="B94" s="135" t="s">
        <v>39</v>
      </c>
      <c r="C94" s="175" t="s">
        <v>175</v>
      </c>
      <c r="D94" s="139" t="s">
        <v>444</v>
      </c>
      <c r="E94" s="192"/>
      <c r="F94" s="329">
        <f>F95</f>
        <v>289309</v>
      </c>
    </row>
    <row r="95" spans="1:6" ht="30.75">
      <c r="A95" s="234" t="s">
        <v>2</v>
      </c>
      <c r="B95" s="132" t="s">
        <v>39</v>
      </c>
      <c r="C95" s="174" t="s">
        <v>175</v>
      </c>
      <c r="D95" s="155" t="s">
        <v>207</v>
      </c>
      <c r="E95" s="194"/>
      <c r="F95" s="329">
        <f>F96+F97</f>
        <v>289309</v>
      </c>
    </row>
    <row r="96" spans="1:6" ht="62.25">
      <c r="A96" s="278" t="s">
        <v>50</v>
      </c>
      <c r="B96" s="132" t="s">
        <v>39</v>
      </c>
      <c r="C96" s="174" t="s">
        <v>175</v>
      </c>
      <c r="D96" s="155" t="s">
        <v>207</v>
      </c>
      <c r="E96" s="174">
        <v>100</v>
      </c>
      <c r="F96" s="332">
        <f>'Ведомственная 2019'!G89</f>
        <v>263053</v>
      </c>
    </row>
    <row r="97" spans="1:6" ht="30.75">
      <c r="A97" s="278" t="s">
        <v>169</v>
      </c>
      <c r="B97" s="132" t="s">
        <v>39</v>
      </c>
      <c r="C97" s="174" t="s">
        <v>175</v>
      </c>
      <c r="D97" s="155" t="s">
        <v>207</v>
      </c>
      <c r="E97" s="174">
        <v>200</v>
      </c>
      <c r="F97" s="332">
        <f>'Ведомственная 2019'!G90</f>
        <v>26256</v>
      </c>
    </row>
    <row r="98" spans="1:6" ht="30.75">
      <c r="A98" s="277" t="s">
        <v>57</v>
      </c>
      <c r="B98" s="135" t="s">
        <v>39</v>
      </c>
      <c r="C98" s="175" t="s">
        <v>175</v>
      </c>
      <c r="D98" s="153" t="s">
        <v>404</v>
      </c>
      <c r="E98" s="198"/>
      <c r="F98" s="329">
        <f>F99</f>
        <v>321763.84</v>
      </c>
    </row>
    <row r="99" spans="1:6" ht="30.75">
      <c r="A99" s="277" t="s">
        <v>538</v>
      </c>
      <c r="B99" s="135" t="s">
        <v>39</v>
      </c>
      <c r="C99" s="175" t="s">
        <v>175</v>
      </c>
      <c r="D99" s="153" t="s">
        <v>433</v>
      </c>
      <c r="E99" s="198"/>
      <c r="F99" s="329">
        <f>F100</f>
        <v>321763.84</v>
      </c>
    </row>
    <row r="100" spans="1:6" ht="30.75">
      <c r="A100" s="278" t="s">
        <v>479</v>
      </c>
      <c r="B100" s="132" t="s">
        <v>39</v>
      </c>
      <c r="C100" s="174" t="s">
        <v>175</v>
      </c>
      <c r="D100" s="155" t="s">
        <v>208</v>
      </c>
      <c r="E100" s="195"/>
      <c r="F100" s="332">
        <f>F101+F102</f>
        <v>321763.84</v>
      </c>
    </row>
    <row r="101" spans="1:6" ht="30.75">
      <c r="A101" s="278" t="s">
        <v>169</v>
      </c>
      <c r="B101" s="132" t="s">
        <v>39</v>
      </c>
      <c r="C101" s="132" t="s">
        <v>175</v>
      </c>
      <c r="D101" s="157" t="s">
        <v>208</v>
      </c>
      <c r="E101" s="143">
        <v>200</v>
      </c>
      <c r="F101" s="332">
        <f>'Ведомственная 2019'!G94</f>
        <v>6000</v>
      </c>
    </row>
    <row r="102" spans="1:6" ht="15">
      <c r="A102" s="278" t="s">
        <v>285</v>
      </c>
      <c r="B102" s="132" t="s">
        <v>39</v>
      </c>
      <c r="C102" s="174" t="s">
        <v>175</v>
      </c>
      <c r="D102" s="155" t="s">
        <v>208</v>
      </c>
      <c r="E102" s="174" t="s">
        <v>173</v>
      </c>
      <c r="F102" s="332">
        <f>'Ведомственная 2019'!G95</f>
        <v>315763.84</v>
      </c>
    </row>
    <row r="103" spans="1:6" ht="30.75">
      <c r="A103" s="277" t="s">
        <v>34</v>
      </c>
      <c r="B103" s="135" t="s">
        <v>39</v>
      </c>
      <c r="C103" s="175" t="s">
        <v>175</v>
      </c>
      <c r="D103" s="167" t="s">
        <v>393</v>
      </c>
      <c r="E103" s="143"/>
      <c r="F103" s="329">
        <f>F104</f>
        <v>13207453.299999999</v>
      </c>
    </row>
    <row r="104" spans="1:6" ht="30.75">
      <c r="A104" s="277" t="s">
        <v>5</v>
      </c>
      <c r="B104" s="135" t="s">
        <v>39</v>
      </c>
      <c r="C104" s="175" t="s">
        <v>175</v>
      </c>
      <c r="D104" s="167" t="s">
        <v>394</v>
      </c>
      <c r="E104" s="143"/>
      <c r="F104" s="329">
        <f>F105+F108+F112+F114</f>
        <v>13207453.299999999</v>
      </c>
    </row>
    <row r="105" spans="1:6" ht="48" customHeight="1">
      <c r="A105" s="235" t="s">
        <v>608</v>
      </c>
      <c r="B105" s="135" t="s">
        <v>39</v>
      </c>
      <c r="C105" s="175" t="s">
        <v>175</v>
      </c>
      <c r="D105" s="153" t="s">
        <v>238</v>
      </c>
      <c r="E105" s="194"/>
      <c r="F105" s="329">
        <f>F106+F107</f>
        <v>2886632</v>
      </c>
    </row>
    <row r="106" spans="1:6" ht="62.25">
      <c r="A106" s="278" t="s">
        <v>50</v>
      </c>
      <c r="B106" s="132" t="s">
        <v>39</v>
      </c>
      <c r="C106" s="174" t="s">
        <v>175</v>
      </c>
      <c r="D106" s="155" t="s">
        <v>238</v>
      </c>
      <c r="E106" s="174">
        <v>100</v>
      </c>
      <c r="F106" s="332">
        <f>'Ведомственная 2019'!G99</f>
        <v>1048352</v>
      </c>
    </row>
    <row r="107" spans="1:6" ht="30.75">
      <c r="A107" s="278" t="s">
        <v>169</v>
      </c>
      <c r="B107" s="132" t="s">
        <v>39</v>
      </c>
      <c r="C107" s="174" t="s">
        <v>175</v>
      </c>
      <c r="D107" s="155" t="s">
        <v>238</v>
      </c>
      <c r="E107" s="174">
        <v>200</v>
      </c>
      <c r="F107" s="332">
        <f>'Ведомственная 2019'!G100</f>
        <v>1838280</v>
      </c>
    </row>
    <row r="108" spans="1:6" ht="30.75">
      <c r="A108" s="277" t="s">
        <v>176</v>
      </c>
      <c r="B108" s="135" t="s">
        <v>39</v>
      </c>
      <c r="C108" s="175" t="s">
        <v>175</v>
      </c>
      <c r="D108" s="153" t="s">
        <v>209</v>
      </c>
      <c r="E108" s="192"/>
      <c r="F108" s="329">
        <f>F109+F110+F111</f>
        <v>9852779.35</v>
      </c>
    </row>
    <row r="109" spans="1:6" ht="62.25">
      <c r="A109" s="278" t="s">
        <v>50</v>
      </c>
      <c r="B109" s="132" t="s">
        <v>39</v>
      </c>
      <c r="C109" s="174" t="s">
        <v>175</v>
      </c>
      <c r="D109" s="155" t="s">
        <v>209</v>
      </c>
      <c r="E109" s="174" t="s">
        <v>179</v>
      </c>
      <c r="F109" s="332">
        <f>'Ведомственная 2019'!G102</f>
        <v>6344146.53</v>
      </c>
    </row>
    <row r="110" spans="1:6" ht="30.75">
      <c r="A110" s="278" t="s">
        <v>169</v>
      </c>
      <c r="B110" s="132" t="s">
        <v>39</v>
      </c>
      <c r="C110" s="174" t="s">
        <v>175</v>
      </c>
      <c r="D110" s="155" t="s">
        <v>209</v>
      </c>
      <c r="E110" s="174" t="s">
        <v>180</v>
      </c>
      <c r="F110" s="332">
        <f>'Ведомственная 2019'!G103</f>
        <v>3447697.82</v>
      </c>
    </row>
    <row r="111" spans="1:6" ht="15">
      <c r="A111" s="278" t="s">
        <v>285</v>
      </c>
      <c r="B111" s="132" t="s">
        <v>39</v>
      </c>
      <c r="C111" s="174" t="s">
        <v>175</v>
      </c>
      <c r="D111" s="155" t="s">
        <v>209</v>
      </c>
      <c r="E111" s="174" t="s">
        <v>173</v>
      </c>
      <c r="F111" s="332">
        <f>'Ведомственная 2019'!G104</f>
        <v>60935</v>
      </c>
    </row>
    <row r="112" spans="1:6" ht="30.75">
      <c r="A112" s="153" t="s">
        <v>56</v>
      </c>
      <c r="B112" s="135" t="s">
        <v>39</v>
      </c>
      <c r="C112" s="175" t="s">
        <v>175</v>
      </c>
      <c r="D112" s="153" t="s">
        <v>210</v>
      </c>
      <c r="E112" s="135"/>
      <c r="F112" s="329">
        <f>F113</f>
        <v>125600</v>
      </c>
    </row>
    <row r="113" spans="1:6" ht="30.75">
      <c r="A113" s="278" t="s">
        <v>169</v>
      </c>
      <c r="B113" s="132" t="s">
        <v>39</v>
      </c>
      <c r="C113" s="174" t="s">
        <v>175</v>
      </c>
      <c r="D113" s="155" t="s">
        <v>210</v>
      </c>
      <c r="E113" s="156">
        <v>200</v>
      </c>
      <c r="F113" s="332">
        <f>'Ведомственная 2019'!G106+'Ведомственная 2019'!G451</f>
        <v>125600</v>
      </c>
    </row>
    <row r="114" spans="1:6" ht="32.25" customHeight="1">
      <c r="A114" s="134" t="s">
        <v>604</v>
      </c>
      <c r="B114" s="296" t="s">
        <v>39</v>
      </c>
      <c r="C114" s="296" t="s">
        <v>175</v>
      </c>
      <c r="D114" s="139" t="s">
        <v>605</v>
      </c>
      <c r="E114" s="146"/>
      <c r="F114" s="329">
        <f>F115</f>
        <v>342441.95</v>
      </c>
    </row>
    <row r="115" spans="1:6" ht="18.75" customHeight="1">
      <c r="A115" s="149" t="s">
        <v>302</v>
      </c>
      <c r="B115" s="132" t="s">
        <v>39</v>
      </c>
      <c r="C115" s="132" t="s">
        <v>175</v>
      </c>
      <c r="D115" s="141" t="s">
        <v>605</v>
      </c>
      <c r="E115" s="143">
        <v>500</v>
      </c>
      <c r="F115" s="332">
        <f>'Ведомственная 2019'!G108</f>
        <v>342441.95</v>
      </c>
    </row>
    <row r="116" spans="1:6" ht="18.75" customHeight="1">
      <c r="A116" s="145" t="s">
        <v>152</v>
      </c>
      <c r="B116" s="308" t="s">
        <v>39</v>
      </c>
      <c r="C116" s="308" t="s">
        <v>175</v>
      </c>
      <c r="D116" s="139" t="s">
        <v>398</v>
      </c>
      <c r="E116" s="308"/>
      <c r="F116" s="329">
        <f>F117</f>
        <v>209500</v>
      </c>
    </row>
    <row r="117" spans="1:6" ht="33" customHeight="1">
      <c r="A117" s="320" t="s">
        <v>6</v>
      </c>
      <c r="B117" s="308" t="s">
        <v>39</v>
      </c>
      <c r="C117" s="308" t="s">
        <v>175</v>
      </c>
      <c r="D117" s="139" t="s">
        <v>399</v>
      </c>
      <c r="E117" s="308"/>
      <c r="F117" s="329">
        <f>F118+F120</f>
        <v>209500</v>
      </c>
    </row>
    <row r="118" spans="1:6" ht="18.75" customHeight="1">
      <c r="A118" s="321" t="s">
        <v>722</v>
      </c>
      <c r="B118" s="354" t="s">
        <v>39</v>
      </c>
      <c r="C118" s="354" t="s">
        <v>175</v>
      </c>
      <c r="D118" s="322" t="s">
        <v>723</v>
      </c>
      <c r="E118" s="132"/>
      <c r="F118" s="329">
        <f>F119</f>
        <v>30000</v>
      </c>
    </row>
    <row r="119" spans="1:6" ht="18.75" customHeight="1">
      <c r="A119" s="314" t="s">
        <v>303</v>
      </c>
      <c r="B119" s="132" t="s">
        <v>39</v>
      </c>
      <c r="C119" s="132" t="s">
        <v>175</v>
      </c>
      <c r="D119" s="319" t="s">
        <v>723</v>
      </c>
      <c r="E119" s="143">
        <v>300</v>
      </c>
      <c r="F119" s="332">
        <f>'Ведомственная 2019'!G112</f>
        <v>30000</v>
      </c>
    </row>
    <row r="120" spans="1:6" ht="36" customHeight="1">
      <c r="A120" s="280" t="s">
        <v>6</v>
      </c>
      <c r="B120" s="354" t="s">
        <v>39</v>
      </c>
      <c r="C120" s="354" t="s">
        <v>175</v>
      </c>
      <c r="D120" s="139" t="s">
        <v>191</v>
      </c>
      <c r="E120" s="143"/>
      <c r="F120" s="329">
        <f>F121</f>
        <v>179500</v>
      </c>
    </row>
    <row r="121" spans="1:6" ht="18.75" customHeight="1">
      <c r="A121" s="314" t="s">
        <v>303</v>
      </c>
      <c r="B121" s="132" t="s">
        <v>39</v>
      </c>
      <c r="C121" s="132" t="s">
        <v>175</v>
      </c>
      <c r="D121" s="141" t="s">
        <v>191</v>
      </c>
      <c r="E121" s="143">
        <v>300</v>
      </c>
      <c r="F121" s="332">
        <v>179500</v>
      </c>
    </row>
    <row r="122" spans="1:6" ht="30.75">
      <c r="A122" s="277" t="s">
        <v>341</v>
      </c>
      <c r="B122" s="163" t="s">
        <v>41</v>
      </c>
      <c r="C122" s="192" t="s">
        <v>339</v>
      </c>
      <c r="D122" s="192" t="s">
        <v>339</v>
      </c>
      <c r="E122" s="192"/>
      <c r="F122" s="329">
        <f>F123</f>
        <v>242724</v>
      </c>
    </row>
    <row r="123" spans="1:6" ht="35.25" customHeight="1">
      <c r="A123" s="277" t="s">
        <v>8</v>
      </c>
      <c r="B123" s="135" t="s">
        <v>41</v>
      </c>
      <c r="C123" s="175" t="s">
        <v>44</v>
      </c>
      <c r="D123" s="192" t="s">
        <v>339</v>
      </c>
      <c r="E123" s="192"/>
      <c r="F123" s="329">
        <f>F124</f>
        <v>242724</v>
      </c>
    </row>
    <row r="124" spans="1:6" ht="65.25" customHeight="1">
      <c r="A124" s="153" t="s">
        <v>554</v>
      </c>
      <c r="B124" s="135" t="s">
        <v>41</v>
      </c>
      <c r="C124" s="175" t="s">
        <v>44</v>
      </c>
      <c r="D124" s="167" t="s">
        <v>405</v>
      </c>
      <c r="E124" s="192"/>
      <c r="F124" s="329">
        <f>F125+F129</f>
        <v>242724</v>
      </c>
    </row>
    <row r="125" spans="1:6" ht="124.5">
      <c r="A125" s="277" t="s">
        <v>555</v>
      </c>
      <c r="B125" s="135" t="s">
        <v>41</v>
      </c>
      <c r="C125" s="135" t="s">
        <v>44</v>
      </c>
      <c r="D125" s="144" t="s">
        <v>476</v>
      </c>
      <c r="E125" s="192"/>
      <c r="F125" s="329">
        <f>F126</f>
        <v>29029</v>
      </c>
    </row>
    <row r="126" spans="1:6" ht="46.5">
      <c r="A126" s="139" t="s">
        <v>370</v>
      </c>
      <c r="B126" s="135" t="s">
        <v>41</v>
      </c>
      <c r="C126" s="135" t="s">
        <v>44</v>
      </c>
      <c r="D126" s="139" t="s">
        <v>477</v>
      </c>
      <c r="E126" s="152"/>
      <c r="F126" s="329">
        <f>F127</f>
        <v>29029</v>
      </c>
    </row>
    <row r="127" spans="1:6" ht="46.5">
      <c r="A127" s="278" t="s">
        <v>55</v>
      </c>
      <c r="B127" s="132" t="s">
        <v>41</v>
      </c>
      <c r="C127" s="132" t="s">
        <v>44</v>
      </c>
      <c r="D127" s="155" t="s">
        <v>369</v>
      </c>
      <c r="E127" s="162"/>
      <c r="F127" s="332">
        <f>F128</f>
        <v>29029</v>
      </c>
    </row>
    <row r="128" spans="1:6" ht="30.75">
      <c r="A128" s="278" t="s">
        <v>169</v>
      </c>
      <c r="B128" s="132" t="s">
        <v>41</v>
      </c>
      <c r="C128" s="132" t="s">
        <v>44</v>
      </c>
      <c r="D128" s="155" t="s">
        <v>369</v>
      </c>
      <c r="E128" s="156">
        <v>200</v>
      </c>
      <c r="F128" s="332">
        <f>'Ведомственная 2019'!G121</f>
        <v>29029</v>
      </c>
    </row>
    <row r="129" spans="1:6" ht="124.5">
      <c r="A129" s="277" t="s">
        <v>556</v>
      </c>
      <c r="B129" s="135" t="s">
        <v>41</v>
      </c>
      <c r="C129" s="135" t="s">
        <v>44</v>
      </c>
      <c r="D129" s="167" t="s">
        <v>432</v>
      </c>
      <c r="E129" s="200"/>
      <c r="F129" s="329">
        <f>F130</f>
        <v>213695</v>
      </c>
    </row>
    <row r="130" spans="1:6" ht="30.75">
      <c r="A130" s="280" t="s">
        <v>211</v>
      </c>
      <c r="B130" s="135" t="s">
        <v>41</v>
      </c>
      <c r="C130" s="135" t="s">
        <v>44</v>
      </c>
      <c r="D130" s="153" t="s">
        <v>445</v>
      </c>
      <c r="E130" s="156"/>
      <c r="F130" s="329">
        <f>F131</f>
        <v>213695</v>
      </c>
    </row>
    <row r="131" spans="1:6" ht="46.5">
      <c r="A131" s="278" t="s">
        <v>55</v>
      </c>
      <c r="B131" s="132" t="s">
        <v>41</v>
      </c>
      <c r="C131" s="132" t="s">
        <v>44</v>
      </c>
      <c r="D131" s="155" t="s">
        <v>288</v>
      </c>
      <c r="E131" s="162"/>
      <c r="F131" s="332">
        <f>F132</f>
        <v>213695</v>
      </c>
    </row>
    <row r="132" spans="1:6" ht="30.75">
      <c r="A132" s="278" t="s">
        <v>169</v>
      </c>
      <c r="B132" s="132" t="s">
        <v>41</v>
      </c>
      <c r="C132" s="132" t="s">
        <v>44</v>
      </c>
      <c r="D132" s="155" t="s">
        <v>288</v>
      </c>
      <c r="E132" s="156">
        <v>200</v>
      </c>
      <c r="F132" s="332">
        <f>'Ведомственная 2019'!G125</f>
        <v>213695</v>
      </c>
    </row>
    <row r="133" spans="1:6" ht="15">
      <c r="A133" s="277" t="s">
        <v>150</v>
      </c>
      <c r="B133" s="163" t="s">
        <v>42</v>
      </c>
      <c r="C133" s="192"/>
      <c r="D133" s="192" t="s">
        <v>339</v>
      </c>
      <c r="E133" s="192"/>
      <c r="F133" s="329">
        <f>F134+F146+F160+F176</f>
        <v>2913211.5200000005</v>
      </c>
    </row>
    <row r="134" spans="1:6" ht="15">
      <c r="A134" s="277" t="s">
        <v>54</v>
      </c>
      <c r="B134" s="135" t="s">
        <v>42</v>
      </c>
      <c r="C134" s="175" t="s">
        <v>39</v>
      </c>
      <c r="D134" s="192"/>
      <c r="E134" s="192"/>
      <c r="F134" s="329">
        <f>F135</f>
        <v>333830.93</v>
      </c>
    </row>
    <row r="135" spans="1:6" ht="46.5">
      <c r="A135" s="153" t="s">
        <v>557</v>
      </c>
      <c r="B135" s="135" t="s">
        <v>42</v>
      </c>
      <c r="C135" s="175" t="s">
        <v>39</v>
      </c>
      <c r="D135" s="167" t="s">
        <v>407</v>
      </c>
      <c r="E135" s="192"/>
      <c r="F135" s="329">
        <f>F136+F140</f>
        <v>333830.93</v>
      </c>
    </row>
    <row r="136" spans="1:6" ht="62.25">
      <c r="A136" s="277" t="s">
        <v>558</v>
      </c>
      <c r="B136" s="135" t="s">
        <v>42</v>
      </c>
      <c r="C136" s="175" t="s">
        <v>39</v>
      </c>
      <c r="D136" s="167" t="s">
        <v>431</v>
      </c>
      <c r="E136" s="192"/>
      <c r="F136" s="329">
        <f>F137</f>
        <v>33945.93</v>
      </c>
    </row>
    <row r="137" spans="1:6" ht="46.5">
      <c r="A137" s="280" t="s">
        <v>29</v>
      </c>
      <c r="B137" s="135" t="s">
        <v>42</v>
      </c>
      <c r="C137" s="175" t="s">
        <v>39</v>
      </c>
      <c r="D137" s="153" t="s">
        <v>446</v>
      </c>
      <c r="E137" s="192"/>
      <c r="F137" s="329">
        <f>F138</f>
        <v>33945.93</v>
      </c>
    </row>
    <row r="138" spans="1:6" ht="30.75">
      <c r="A138" s="278" t="s">
        <v>177</v>
      </c>
      <c r="B138" s="132" t="s">
        <v>42</v>
      </c>
      <c r="C138" s="174" t="s">
        <v>39</v>
      </c>
      <c r="D138" s="193" t="s">
        <v>254</v>
      </c>
      <c r="E138" s="194"/>
      <c r="F138" s="332">
        <f>F139</f>
        <v>33945.93</v>
      </c>
    </row>
    <row r="139" spans="1:6" ht="30.75">
      <c r="A139" s="278" t="s">
        <v>51</v>
      </c>
      <c r="B139" s="132" t="s">
        <v>42</v>
      </c>
      <c r="C139" s="174" t="s">
        <v>39</v>
      </c>
      <c r="D139" s="193" t="s">
        <v>254</v>
      </c>
      <c r="E139" s="174">
        <v>600</v>
      </c>
      <c r="F139" s="332">
        <f>'Ведомственная 2019'!G320</f>
        <v>33945.93</v>
      </c>
    </row>
    <row r="140" spans="1:6" ht="62.25">
      <c r="A140" s="153" t="s">
        <v>559</v>
      </c>
      <c r="B140" s="135" t="s">
        <v>42</v>
      </c>
      <c r="C140" s="175" t="s">
        <v>39</v>
      </c>
      <c r="D140" s="167" t="s">
        <v>430</v>
      </c>
      <c r="E140" s="192"/>
      <c r="F140" s="329">
        <f>F141</f>
        <v>299885</v>
      </c>
    </row>
    <row r="141" spans="1:6" ht="62.25">
      <c r="A141" s="153" t="s">
        <v>212</v>
      </c>
      <c r="B141" s="135" t="s">
        <v>42</v>
      </c>
      <c r="C141" s="175" t="s">
        <v>39</v>
      </c>
      <c r="D141" s="153" t="s">
        <v>447</v>
      </c>
      <c r="E141" s="192"/>
      <c r="F141" s="329">
        <f>F142+F144</f>
        <v>299885</v>
      </c>
    </row>
    <row r="142" spans="1:6" ht="30.75">
      <c r="A142" s="235" t="s">
        <v>3</v>
      </c>
      <c r="B142" s="135" t="s">
        <v>42</v>
      </c>
      <c r="C142" s="175" t="s">
        <v>39</v>
      </c>
      <c r="D142" s="153" t="s">
        <v>213</v>
      </c>
      <c r="E142" s="192"/>
      <c r="F142" s="329">
        <f>F143</f>
        <v>296000</v>
      </c>
    </row>
    <row r="143" spans="1:6" ht="62.25">
      <c r="A143" s="278" t="s">
        <v>50</v>
      </c>
      <c r="B143" s="132" t="s">
        <v>42</v>
      </c>
      <c r="C143" s="174" t="s">
        <v>39</v>
      </c>
      <c r="D143" s="155" t="s">
        <v>213</v>
      </c>
      <c r="E143" s="174">
        <v>100</v>
      </c>
      <c r="F143" s="332">
        <f>'Ведомственная 2019'!G132</f>
        <v>296000</v>
      </c>
    </row>
    <row r="144" spans="1:6" ht="30.75">
      <c r="A144" s="280" t="s">
        <v>188</v>
      </c>
      <c r="B144" s="295" t="s">
        <v>42</v>
      </c>
      <c r="C144" s="295" t="s">
        <v>39</v>
      </c>
      <c r="D144" s="139" t="s">
        <v>533</v>
      </c>
      <c r="E144" s="143"/>
      <c r="F144" s="329">
        <f>F145</f>
        <v>3885</v>
      </c>
    </row>
    <row r="145" spans="1:6" ht="62.25">
      <c r="A145" s="142" t="s">
        <v>50</v>
      </c>
      <c r="B145" s="132" t="s">
        <v>42</v>
      </c>
      <c r="C145" s="132" t="s">
        <v>39</v>
      </c>
      <c r="D145" s="141" t="s">
        <v>533</v>
      </c>
      <c r="E145" s="143">
        <v>100</v>
      </c>
      <c r="F145" s="332">
        <f>'Ведомственная 2019'!G134</f>
        <v>3885</v>
      </c>
    </row>
    <row r="146" spans="1:6" ht="15.75">
      <c r="A146" s="282" t="s">
        <v>185</v>
      </c>
      <c r="B146" s="135" t="s">
        <v>42</v>
      </c>
      <c r="C146" s="135" t="s">
        <v>44</v>
      </c>
      <c r="D146" s="201"/>
      <c r="E146" s="175"/>
      <c r="F146" s="329">
        <f>F147</f>
        <v>1900726.3900000001</v>
      </c>
    </row>
    <row r="147" spans="1:6" ht="62.25">
      <c r="A147" s="277" t="s">
        <v>560</v>
      </c>
      <c r="B147" s="135" t="s">
        <v>42</v>
      </c>
      <c r="C147" s="135" t="s">
        <v>44</v>
      </c>
      <c r="D147" s="167" t="s">
        <v>408</v>
      </c>
      <c r="E147" s="175"/>
      <c r="F147" s="329">
        <f>F148+F154</f>
        <v>1900726.3900000001</v>
      </c>
    </row>
    <row r="148" spans="1:6" ht="82.5" customHeight="1">
      <c r="A148" s="277" t="s">
        <v>561</v>
      </c>
      <c r="B148" s="135" t="s">
        <v>42</v>
      </c>
      <c r="C148" s="135" t="s">
        <v>44</v>
      </c>
      <c r="D148" s="167" t="s">
        <v>429</v>
      </c>
      <c r="E148" s="175"/>
      <c r="F148" s="329">
        <f>F149</f>
        <v>1222541.6</v>
      </c>
    </row>
    <row r="149" spans="1:6" ht="54" customHeight="1">
      <c r="A149" s="280" t="s">
        <v>214</v>
      </c>
      <c r="B149" s="135" t="s">
        <v>42</v>
      </c>
      <c r="C149" s="135" t="s">
        <v>44</v>
      </c>
      <c r="D149" s="139" t="s">
        <v>448</v>
      </c>
      <c r="E149" s="175"/>
      <c r="F149" s="329">
        <f>F150+F152</f>
        <v>1222541.6</v>
      </c>
    </row>
    <row r="150" spans="1:6" ht="37.5" customHeight="1">
      <c r="A150" s="150" t="s">
        <v>609</v>
      </c>
      <c r="B150" s="298" t="s">
        <v>42</v>
      </c>
      <c r="C150" s="298" t="s">
        <v>44</v>
      </c>
      <c r="D150" s="139" t="s">
        <v>610</v>
      </c>
      <c r="E150" s="152"/>
      <c r="F150" s="329">
        <f>F151</f>
        <v>504055.5</v>
      </c>
    </row>
    <row r="151" spans="1:6" ht="37.5" customHeight="1">
      <c r="A151" s="148" t="s">
        <v>611</v>
      </c>
      <c r="B151" s="132" t="s">
        <v>42</v>
      </c>
      <c r="C151" s="132" t="s">
        <v>44</v>
      </c>
      <c r="D151" s="141" t="s">
        <v>610</v>
      </c>
      <c r="E151" s="151">
        <v>400</v>
      </c>
      <c r="F151" s="332">
        <f>'Ведомственная 2019'!G140</f>
        <v>504055.5</v>
      </c>
    </row>
    <row r="152" spans="1:6" ht="35.25" customHeight="1">
      <c r="A152" s="277" t="s">
        <v>11</v>
      </c>
      <c r="B152" s="135" t="s">
        <v>42</v>
      </c>
      <c r="C152" s="135" t="s">
        <v>44</v>
      </c>
      <c r="D152" s="153" t="s">
        <v>215</v>
      </c>
      <c r="E152" s="175"/>
      <c r="F152" s="329">
        <f>F153</f>
        <v>718486.1</v>
      </c>
    </row>
    <row r="153" spans="1:6" ht="30.75">
      <c r="A153" s="278" t="s">
        <v>169</v>
      </c>
      <c r="B153" s="132" t="s">
        <v>42</v>
      </c>
      <c r="C153" s="132" t="s">
        <v>44</v>
      </c>
      <c r="D153" s="155" t="s">
        <v>215</v>
      </c>
      <c r="E153" s="174" t="s">
        <v>180</v>
      </c>
      <c r="F153" s="332">
        <f>'Ведомственная 2019'!G142</f>
        <v>718486.1</v>
      </c>
    </row>
    <row r="154" spans="1:6" ht="93">
      <c r="A154" s="277" t="s">
        <v>562</v>
      </c>
      <c r="B154" s="135" t="s">
        <v>42</v>
      </c>
      <c r="C154" s="135" t="s">
        <v>44</v>
      </c>
      <c r="D154" s="167" t="s">
        <v>428</v>
      </c>
      <c r="E154" s="151"/>
      <c r="F154" s="329">
        <f>F155</f>
        <v>678184.79</v>
      </c>
    </row>
    <row r="155" spans="1:6" ht="46.5">
      <c r="A155" s="277" t="s">
        <v>143</v>
      </c>
      <c r="B155" s="135" t="s">
        <v>42</v>
      </c>
      <c r="C155" s="135" t="s">
        <v>44</v>
      </c>
      <c r="D155" s="139" t="s">
        <v>449</v>
      </c>
      <c r="E155" s="151"/>
      <c r="F155" s="329">
        <f>F156+F158</f>
        <v>678184.79</v>
      </c>
    </row>
    <row r="156" spans="1:6" ht="30.75">
      <c r="A156" s="278" t="s">
        <v>144</v>
      </c>
      <c r="B156" s="132" t="s">
        <v>42</v>
      </c>
      <c r="C156" s="132" t="s">
        <v>44</v>
      </c>
      <c r="D156" s="155" t="s">
        <v>145</v>
      </c>
      <c r="E156" s="151"/>
      <c r="F156" s="332">
        <f>F157</f>
        <v>278184.79</v>
      </c>
    </row>
    <row r="157" spans="1:6" ht="30.75">
      <c r="A157" s="278" t="s">
        <v>169</v>
      </c>
      <c r="B157" s="132" t="s">
        <v>42</v>
      </c>
      <c r="C157" s="132" t="s">
        <v>44</v>
      </c>
      <c r="D157" s="155" t="s">
        <v>145</v>
      </c>
      <c r="E157" s="151">
        <v>200</v>
      </c>
      <c r="F157" s="332">
        <f>'Ведомственная 2019'!G146</f>
        <v>278184.79</v>
      </c>
    </row>
    <row r="158" spans="1:6" ht="30.75">
      <c r="A158" s="277" t="s">
        <v>613</v>
      </c>
      <c r="B158" s="298" t="s">
        <v>42</v>
      </c>
      <c r="C158" s="298" t="s">
        <v>44</v>
      </c>
      <c r="D158" s="153" t="s">
        <v>612</v>
      </c>
      <c r="E158" s="152"/>
      <c r="F158" s="329">
        <f>F159</f>
        <v>400000</v>
      </c>
    </row>
    <row r="159" spans="1:6" ht="30.75">
      <c r="A159" s="278" t="s">
        <v>169</v>
      </c>
      <c r="B159" s="132" t="s">
        <v>42</v>
      </c>
      <c r="C159" s="132" t="s">
        <v>44</v>
      </c>
      <c r="D159" s="155" t="s">
        <v>612</v>
      </c>
      <c r="E159" s="151">
        <v>200</v>
      </c>
      <c r="F159" s="332">
        <f>'Ведомственная 2019'!G148</f>
        <v>400000</v>
      </c>
    </row>
    <row r="160" spans="1:6" ht="15">
      <c r="A160" s="283" t="s">
        <v>137</v>
      </c>
      <c r="B160" s="168" t="s">
        <v>42</v>
      </c>
      <c r="C160" s="168" t="s">
        <v>48</v>
      </c>
      <c r="D160" s="165"/>
      <c r="E160" s="152"/>
      <c r="F160" s="329">
        <f>F161</f>
        <v>429151.19999999995</v>
      </c>
    </row>
    <row r="161" spans="1:6" ht="46.5">
      <c r="A161" s="134" t="s">
        <v>539</v>
      </c>
      <c r="B161" s="168" t="s">
        <v>42</v>
      </c>
      <c r="C161" s="168" t="s">
        <v>48</v>
      </c>
      <c r="D161" s="139" t="s">
        <v>409</v>
      </c>
      <c r="E161" s="152"/>
      <c r="F161" s="329">
        <f>F166+F162</f>
        <v>429151.19999999995</v>
      </c>
    </row>
    <row r="162" spans="1:6" ht="62.25">
      <c r="A162" s="134" t="s">
        <v>540</v>
      </c>
      <c r="B162" s="168" t="s">
        <v>42</v>
      </c>
      <c r="C162" s="168" t="s">
        <v>48</v>
      </c>
      <c r="D162" s="139" t="s">
        <v>427</v>
      </c>
      <c r="E162" s="152"/>
      <c r="F162" s="329">
        <f>F163</f>
        <v>277103.98</v>
      </c>
    </row>
    <row r="163" spans="1:6" ht="30.75">
      <c r="A163" s="134" t="s">
        <v>21</v>
      </c>
      <c r="B163" s="168" t="s">
        <v>42</v>
      </c>
      <c r="C163" s="168" t="s">
        <v>48</v>
      </c>
      <c r="D163" s="139" t="s">
        <v>450</v>
      </c>
      <c r="E163" s="152"/>
      <c r="F163" s="329">
        <f>F164</f>
        <v>277103.98</v>
      </c>
    </row>
    <row r="164" spans="1:6" ht="36.75" customHeight="1">
      <c r="A164" s="142" t="s">
        <v>22</v>
      </c>
      <c r="B164" s="168" t="s">
        <v>42</v>
      </c>
      <c r="C164" s="168" t="s">
        <v>48</v>
      </c>
      <c r="D164" s="141" t="s">
        <v>23</v>
      </c>
      <c r="E164" s="152"/>
      <c r="F164" s="329">
        <f>F165</f>
        <v>277103.98</v>
      </c>
    </row>
    <row r="165" spans="1:6" ht="30.75">
      <c r="A165" s="142" t="s">
        <v>169</v>
      </c>
      <c r="B165" s="169" t="s">
        <v>42</v>
      </c>
      <c r="C165" s="169" t="s">
        <v>48</v>
      </c>
      <c r="D165" s="141" t="s">
        <v>23</v>
      </c>
      <c r="E165" s="151">
        <v>200</v>
      </c>
      <c r="F165" s="332">
        <f>'Ведомственная 2019'!G154</f>
        <v>277103.98</v>
      </c>
    </row>
    <row r="166" spans="1:6" ht="62.25">
      <c r="A166" s="134" t="s">
        <v>541</v>
      </c>
      <c r="B166" s="168" t="s">
        <v>42</v>
      </c>
      <c r="C166" s="168" t="s">
        <v>48</v>
      </c>
      <c r="D166" s="139" t="s">
        <v>426</v>
      </c>
      <c r="E166" s="151"/>
      <c r="F166" s="329">
        <f>F167+F170+F173</f>
        <v>152047.22</v>
      </c>
    </row>
    <row r="167" spans="1:6" ht="30.75">
      <c r="A167" s="277" t="s">
        <v>342</v>
      </c>
      <c r="B167" s="170" t="s">
        <v>42</v>
      </c>
      <c r="C167" s="170" t="s">
        <v>48</v>
      </c>
      <c r="D167" s="139" t="s">
        <v>451</v>
      </c>
      <c r="E167" s="152"/>
      <c r="F167" s="329">
        <f>F168</f>
        <v>97145.72</v>
      </c>
    </row>
    <row r="168" spans="1:6" ht="39" customHeight="1">
      <c r="A168" s="278" t="s">
        <v>22</v>
      </c>
      <c r="B168" s="171" t="s">
        <v>42</v>
      </c>
      <c r="C168" s="171" t="s">
        <v>48</v>
      </c>
      <c r="D168" s="141" t="s">
        <v>142</v>
      </c>
      <c r="E168" s="151"/>
      <c r="F168" s="332">
        <f>F169</f>
        <v>97145.72</v>
      </c>
    </row>
    <row r="169" spans="1:6" ht="30.75">
      <c r="A169" s="284" t="s">
        <v>169</v>
      </c>
      <c r="B169" s="171" t="s">
        <v>42</v>
      </c>
      <c r="C169" s="171" t="s">
        <v>48</v>
      </c>
      <c r="D169" s="141" t="s">
        <v>142</v>
      </c>
      <c r="E169" s="151">
        <v>200</v>
      </c>
      <c r="F169" s="332">
        <f>'Ведомственная 2019'!G158</f>
        <v>97145.72</v>
      </c>
    </row>
    <row r="170" spans="1:6" ht="108.75">
      <c r="A170" s="285" t="s">
        <v>383</v>
      </c>
      <c r="B170" s="170" t="s">
        <v>42</v>
      </c>
      <c r="C170" s="170" t="s">
        <v>48</v>
      </c>
      <c r="D170" s="139" t="s">
        <v>452</v>
      </c>
      <c r="E170" s="152"/>
      <c r="F170" s="329">
        <f>F171</f>
        <v>26901.5</v>
      </c>
    </row>
    <row r="171" spans="1:6" ht="35.25" customHeight="1">
      <c r="A171" s="278" t="s">
        <v>22</v>
      </c>
      <c r="B171" s="171" t="s">
        <v>42</v>
      </c>
      <c r="C171" s="171" t="s">
        <v>48</v>
      </c>
      <c r="D171" s="141" t="s">
        <v>384</v>
      </c>
      <c r="E171" s="151"/>
      <c r="F171" s="332">
        <f>F172</f>
        <v>26901.5</v>
      </c>
    </row>
    <row r="172" spans="1:6" ht="30.75">
      <c r="A172" s="284" t="s">
        <v>169</v>
      </c>
      <c r="B172" s="171" t="s">
        <v>42</v>
      </c>
      <c r="C172" s="171" t="s">
        <v>48</v>
      </c>
      <c r="D172" s="141" t="s">
        <v>384</v>
      </c>
      <c r="E172" s="151">
        <v>200</v>
      </c>
      <c r="F172" s="332">
        <f>'Ведомственная 2019'!G161</f>
        <v>26901.5</v>
      </c>
    </row>
    <row r="173" spans="1:6" ht="93">
      <c r="A173" s="236" t="s">
        <v>534</v>
      </c>
      <c r="B173" s="170" t="s">
        <v>42</v>
      </c>
      <c r="C173" s="170" t="s">
        <v>48</v>
      </c>
      <c r="D173" s="139" t="s">
        <v>536</v>
      </c>
      <c r="E173" s="152"/>
      <c r="F173" s="329">
        <f>F174</f>
        <v>28000</v>
      </c>
    </row>
    <row r="174" spans="1:6" ht="34.5" customHeight="1">
      <c r="A174" s="142" t="s">
        <v>22</v>
      </c>
      <c r="B174" s="171" t="s">
        <v>42</v>
      </c>
      <c r="C174" s="171" t="s">
        <v>48</v>
      </c>
      <c r="D174" s="141" t="s">
        <v>535</v>
      </c>
      <c r="E174" s="151"/>
      <c r="F174" s="332">
        <f>F175</f>
        <v>28000</v>
      </c>
    </row>
    <row r="175" spans="1:6" ht="30.75">
      <c r="A175" s="172" t="s">
        <v>169</v>
      </c>
      <c r="B175" s="171" t="s">
        <v>42</v>
      </c>
      <c r="C175" s="171" t="s">
        <v>48</v>
      </c>
      <c r="D175" s="141" t="s">
        <v>535</v>
      </c>
      <c r="E175" s="151">
        <v>200</v>
      </c>
      <c r="F175" s="332">
        <f>'Ведомственная 2019'!G164</f>
        <v>28000</v>
      </c>
    </row>
    <row r="176" spans="1:6" ht="15">
      <c r="A176" s="236" t="s">
        <v>614</v>
      </c>
      <c r="B176" s="170" t="s">
        <v>42</v>
      </c>
      <c r="C176" s="170">
        <v>12</v>
      </c>
      <c r="D176" s="141"/>
      <c r="E176" s="151"/>
      <c r="F176" s="329">
        <f>F177</f>
        <v>249503</v>
      </c>
    </row>
    <row r="177" spans="1:6" ht="46.5">
      <c r="A177" s="173" t="s">
        <v>621</v>
      </c>
      <c r="B177" s="170" t="s">
        <v>42</v>
      </c>
      <c r="C177" s="170">
        <v>12</v>
      </c>
      <c r="D177" s="144" t="s">
        <v>617</v>
      </c>
      <c r="E177" s="151"/>
      <c r="F177" s="329">
        <f>F178</f>
        <v>249503</v>
      </c>
    </row>
    <row r="178" spans="1:6" ht="93">
      <c r="A178" s="173" t="s">
        <v>622</v>
      </c>
      <c r="B178" s="170" t="s">
        <v>42</v>
      </c>
      <c r="C178" s="170">
        <v>12</v>
      </c>
      <c r="D178" s="144" t="s">
        <v>618</v>
      </c>
      <c r="E178" s="151"/>
      <c r="F178" s="329">
        <f>F179</f>
        <v>249503</v>
      </c>
    </row>
    <row r="179" spans="1:6" ht="62.25">
      <c r="A179" s="173" t="s">
        <v>682</v>
      </c>
      <c r="B179" s="170" t="s">
        <v>42</v>
      </c>
      <c r="C179" s="170">
        <v>12</v>
      </c>
      <c r="D179" s="144" t="s">
        <v>681</v>
      </c>
      <c r="E179" s="151"/>
      <c r="F179" s="329">
        <f>F180+F182+F184</f>
        <v>249503</v>
      </c>
    </row>
    <row r="180" spans="1:6" ht="46.5">
      <c r="A180" s="173" t="s">
        <v>683</v>
      </c>
      <c r="B180" s="170" t="s">
        <v>42</v>
      </c>
      <c r="C180" s="170">
        <v>12</v>
      </c>
      <c r="D180" s="144" t="s">
        <v>685</v>
      </c>
      <c r="E180" s="151"/>
      <c r="F180" s="329">
        <f>F181</f>
        <v>48652</v>
      </c>
    </row>
    <row r="181" spans="1:6" ht="30.75">
      <c r="A181" s="172" t="s">
        <v>169</v>
      </c>
      <c r="B181" s="171" t="s">
        <v>42</v>
      </c>
      <c r="C181" s="171">
        <v>12</v>
      </c>
      <c r="D181" s="161" t="s">
        <v>685</v>
      </c>
      <c r="E181" s="151">
        <v>200</v>
      </c>
      <c r="F181" s="332">
        <f>'Ведомственная 2019'!G170</f>
        <v>48652</v>
      </c>
    </row>
    <row r="182" spans="1:6" ht="51" customHeight="1">
      <c r="A182" s="173" t="s">
        <v>684</v>
      </c>
      <c r="B182" s="170" t="s">
        <v>42</v>
      </c>
      <c r="C182" s="170">
        <v>12</v>
      </c>
      <c r="D182" s="144" t="s">
        <v>686</v>
      </c>
      <c r="E182" s="151"/>
      <c r="F182" s="329">
        <f>F183</f>
        <v>20851</v>
      </c>
    </row>
    <row r="183" spans="1:6" ht="30.75">
      <c r="A183" s="172" t="s">
        <v>169</v>
      </c>
      <c r="B183" s="171" t="s">
        <v>42</v>
      </c>
      <c r="C183" s="171">
        <v>12</v>
      </c>
      <c r="D183" s="161" t="s">
        <v>686</v>
      </c>
      <c r="E183" s="151">
        <v>200</v>
      </c>
      <c r="F183" s="332">
        <f>'Ведомственная 2019'!G172</f>
        <v>20851</v>
      </c>
    </row>
    <row r="184" spans="1:6" ht="51" customHeight="1">
      <c r="A184" s="236" t="s">
        <v>740</v>
      </c>
      <c r="B184" s="170" t="s">
        <v>42</v>
      </c>
      <c r="C184" s="170">
        <v>12</v>
      </c>
      <c r="D184" s="144" t="s">
        <v>741</v>
      </c>
      <c r="E184" s="175"/>
      <c r="F184" s="329">
        <f>F185</f>
        <v>180000</v>
      </c>
    </row>
    <row r="185" spans="1:6" ht="19.5" customHeight="1">
      <c r="A185" s="149" t="s">
        <v>302</v>
      </c>
      <c r="B185" s="171" t="s">
        <v>42</v>
      </c>
      <c r="C185" s="171">
        <v>12</v>
      </c>
      <c r="D185" s="161" t="s">
        <v>741</v>
      </c>
      <c r="E185" s="174" t="s">
        <v>486</v>
      </c>
      <c r="F185" s="332">
        <f>'Ведомственная 2019'!G174</f>
        <v>180000</v>
      </c>
    </row>
    <row r="186" spans="1:6" ht="15">
      <c r="A186" s="277" t="s">
        <v>483</v>
      </c>
      <c r="B186" s="163" t="s">
        <v>484</v>
      </c>
      <c r="C186" s="132"/>
      <c r="D186" s="141"/>
      <c r="E186" s="151"/>
      <c r="F186" s="329">
        <f>F187</f>
        <v>25755789.94</v>
      </c>
    </row>
    <row r="187" spans="1:6" ht="15">
      <c r="A187" s="277" t="s">
        <v>485</v>
      </c>
      <c r="B187" s="163" t="s">
        <v>484</v>
      </c>
      <c r="C187" s="175" t="s">
        <v>40</v>
      </c>
      <c r="D187" s="141"/>
      <c r="E187" s="151"/>
      <c r="F187" s="329">
        <f>F188+F197+F206</f>
        <v>25755789.94</v>
      </c>
    </row>
    <row r="188" spans="1:6" ht="46.5">
      <c r="A188" s="173" t="s">
        <v>621</v>
      </c>
      <c r="B188" s="163" t="s">
        <v>484</v>
      </c>
      <c r="C188" s="175" t="s">
        <v>40</v>
      </c>
      <c r="D188" s="144" t="s">
        <v>617</v>
      </c>
      <c r="E188" s="151"/>
      <c r="F188" s="329">
        <f>F189</f>
        <v>21379991.25</v>
      </c>
    </row>
    <row r="189" spans="1:6" ht="93">
      <c r="A189" s="173" t="s">
        <v>622</v>
      </c>
      <c r="B189" s="163" t="s">
        <v>484</v>
      </c>
      <c r="C189" s="175" t="s">
        <v>40</v>
      </c>
      <c r="D189" s="144" t="s">
        <v>618</v>
      </c>
      <c r="E189" s="151"/>
      <c r="F189" s="329">
        <f>F190</f>
        <v>21379991.25</v>
      </c>
    </row>
    <row r="190" spans="1:6" ht="46.5">
      <c r="A190" s="173" t="s">
        <v>619</v>
      </c>
      <c r="B190" s="163" t="s">
        <v>484</v>
      </c>
      <c r="C190" s="175" t="s">
        <v>40</v>
      </c>
      <c r="D190" s="144" t="s">
        <v>620</v>
      </c>
      <c r="E190" s="151"/>
      <c r="F190" s="329">
        <f>F191+F193+F195</f>
        <v>21379991.25</v>
      </c>
    </row>
    <row r="191" spans="1:6" ht="30.75">
      <c r="A191" s="173" t="s">
        <v>738</v>
      </c>
      <c r="B191" s="163" t="s">
        <v>484</v>
      </c>
      <c r="C191" s="175" t="s">
        <v>40</v>
      </c>
      <c r="D191" s="144" t="s">
        <v>737</v>
      </c>
      <c r="E191" s="151"/>
      <c r="F191" s="329">
        <f>F192</f>
        <v>18111260</v>
      </c>
    </row>
    <row r="192" spans="1:6" ht="30.75">
      <c r="A192" s="148" t="s">
        <v>611</v>
      </c>
      <c r="B192" s="164" t="s">
        <v>484</v>
      </c>
      <c r="C192" s="174" t="s">
        <v>40</v>
      </c>
      <c r="D192" s="161" t="s">
        <v>737</v>
      </c>
      <c r="E192" s="151">
        <v>400</v>
      </c>
      <c r="F192" s="332">
        <f>'Ведомственная 2019'!G181</f>
        <v>18111260</v>
      </c>
    </row>
    <row r="193" spans="1:6" ht="46.5">
      <c r="A193" s="173" t="s">
        <v>713</v>
      </c>
      <c r="B193" s="163" t="s">
        <v>484</v>
      </c>
      <c r="C193" s="175" t="s">
        <v>40</v>
      </c>
      <c r="D193" s="144" t="s">
        <v>712</v>
      </c>
      <c r="E193" s="151"/>
      <c r="F193" s="329">
        <f>F194</f>
        <v>2708223.95</v>
      </c>
    </row>
    <row r="194" spans="1:6" ht="30.75">
      <c r="A194" s="148" t="s">
        <v>611</v>
      </c>
      <c r="B194" s="164" t="s">
        <v>484</v>
      </c>
      <c r="C194" s="174" t="s">
        <v>40</v>
      </c>
      <c r="D194" s="161" t="s">
        <v>712</v>
      </c>
      <c r="E194" s="151">
        <v>400</v>
      </c>
      <c r="F194" s="332">
        <f>'Ведомственная 2019'!G183</f>
        <v>2708223.95</v>
      </c>
    </row>
    <row r="195" spans="1:6" ht="34.5" customHeight="1">
      <c r="A195" s="173" t="s">
        <v>688</v>
      </c>
      <c r="B195" s="163" t="s">
        <v>484</v>
      </c>
      <c r="C195" s="175" t="s">
        <v>40</v>
      </c>
      <c r="D195" s="139" t="s">
        <v>687</v>
      </c>
      <c r="E195" s="151"/>
      <c r="F195" s="329">
        <f>F196</f>
        <v>560507.3</v>
      </c>
    </row>
    <row r="196" spans="1:6" ht="32.25" customHeight="1">
      <c r="A196" s="172" t="s">
        <v>169</v>
      </c>
      <c r="B196" s="164" t="s">
        <v>484</v>
      </c>
      <c r="C196" s="174" t="s">
        <v>40</v>
      </c>
      <c r="D196" s="141" t="s">
        <v>687</v>
      </c>
      <c r="E196" s="151">
        <v>200</v>
      </c>
      <c r="F196" s="332">
        <f>'Ведомственная 2019'!G185</f>
        <v>560507.3</v>
      </c>
    </row>
    <row r="197" spans="1:6" ht="30.75">
      <c r="A197" s="153" t="s">
        <v>563</v>
      </c>
      <c r="B197" s="163" t="s">
        <v>484</v>
      </c>
      <c r="C197" s="175" t="s">
        <v>40</v>
      </c>
      <c r="D197" s="144" t="s">
        <v>488</v>
      </c>
      <c r="E197" s="175"/>
      <c r="F197" s="329">
        <f>F198</f>
        <v>3897678.3200000003</v>
      </c>
    </row>
    <row r="198" spans="1:6" ht="62.25">
      <c r="A198" s="153" t="s">
        <v>564</v>
      </c>
      <c r="B198" s="163" t="s">
        <v>484</v>
      </c>
      <c r="C198" s="175" t="s">
        <v>40</v>
      </c>
      <c r="D198" s="144" t="s">
        <v>489</v>
      </c>
      <c r="E198" s="175"/>
      <c r="F198" s="329">
        <f>F199</f>
        <v>3897678.3200000003</v>
      </c>
    </row>
    <row r="199" spans="1:6" ht="30.75">
      <c r="A199" s="139" t="s">
        <v>487</v>
      </c>
      <c r="B199" s="163" t="s">
        <v>484</v>
      </c>
      <c r="C199" s="175" t="s">
        <v>40</v>
      </c>
      <c r="D199" s="144" t="s">
        <v>490</v>
      </c>
      <c r="E199" s="175"/>
      <c r="F199" s="329">
        <f>F200+F202+F204</f>
        <v>3897678.3200000003</v>
      </c>
    </row>
    <row r="200" spans="1:6" ht="20.25" customHeight="1">
      <c r="A200" s="139" t="s">
        <v>655</v>
      </c>
      <c r="B200" s="163" t="s">
        <v>484</v>
      </c>
      <c r="C200" s="175" t="s">
        <v>40</v>
      </c>
      <c r="D200" s="144" t="s">
        <v>654</v>
      </c>
      <c r="E200" s="175"/>
      <c r="F200" s="329">
        <f>F201</f>
        <v>3043644.1</v>
      </c>
    </row>
    <row r="201" spans="1:6" ht="20.25" customHeight="1">
      <c r="A201" s="141" t="s">
        <v>302</v>
      </c>
      <c r="B201" s="164" t="s">
        <v>484</v>
      </c>
      <c r="C201" s="174" t="s">
        <v>40</v>
      </c>
      <c r="D201" s="161" t="s">
        <v>654</v>
      </c>
      <c r="E201" s="174" t="s">
        <v>486</v>
      </c>
      <c r="F201" s="332">
        <f>'Ведомственная 2019'!G190</f>
        <v>3043644.1</v>
      </c>
    </row>
    <row r="202" spans="1:6" ht="33.75" customHeight="1">
      <c r="A202" s="138" t="s">
        <v>493</v>
      </c>
      <c r="B202" s="163" t="s">
        <v>484</v>
      </c>
      <c r="C202" s="175" t="s">
        <v>40</v>
      </c>
      <c r="D202" s="144" t="s">
        <v>691</v>
      </c>
      <c r="E202" s="174"/>
      <c r="F202" s="329">
        <f>F203</f>
        <v>354499</v>
      </c>
    </row>
    <row r="203" spans="1:6" ht="20.25" customHeight="1">
      <c r="A203" s="141" t="s">
        <v>302</v>
      </c>
      <c r="B203" s="164" t="s">
        <v>484</v>
      </c>
      <c r="C203" s="174" t="s">
        <v>40</v>
      </c>
      <c r="D203" s="161" t="s">
        <v>691</v>
      </c>
      <c r="E203" s="174" t="s">
        <v>486</v>
      </c>
      <c r="F203" s="332">
        <f>'Ведомственная 2019'!G192</f>
        <v>354499</v>
      </c>
    </row>
    <row r="204" spans="1:6" ht="30.75">
      <c r="A204" s="139" t="s">
        <v>493</v>
      </c>
      <c r="B204" s="163" t="s">
        <v>484</v>
      </c>
      <c r="C204" s="175" t="s">
        <v>40</v>
      </c>
      <c r="D204" s="144" t="s">
        <v>537</v>
      </c>
      <c r="E204" s="175"/>
      <c r="F204" s="329">
        <f>F205</f>
        <v>499535.22</v>
      </c>
    </row>
    <row r="205" spans="1:6" ht="21" customHeight="1">
      <c r="A205" s="141" t="s">
        <v>302</v>
      </c>
      <c r="B205" s="164" t="s">
        <v>484</v>
      </c>
      <c r="C205" s="174" t="s">
        <v>40</v>
      </c>
      <c r="D205" s="161" t="s">
        <v>537</v>
      </c>
      <c r="E205" s="174" t="s">
        <v>486</v>
      </c>
      <c r="F205" s="332">
        <f>'Ведомственная 2019'!G194</f>
        <v>499535.22</v>
      </c>
    </row>
    <row r="206" spans="1:6" ht="18.75" customHeight="1">
      <c r="A206" s="277" t="s">
        <v>34</v>
      </c>
      <c r="B206" s="163" t="s">
        <v>484</v>
      </c>
      <c r="C206" s="175" t="s">
        <v>40</v>
      </c>
      <c r="D206" s="167" t="s">
        <v>393</v>
      </c>
      <c r="E206" s="151"/>
      <c r="F206" s="329">
        <f>F207</f>
        <v>478120.37</v>
      </c>
    </row>
    <row r="207" spans="1:6" ht="33" customHeight="1">
      <c r="A207" s="277" t="s">
        <v>5</v>
      </c>
      <c r="B207" s="163" t="s">
        <v>484</v>
      </c>
      <c r="C207" s="175" t="s">
        <v>40</v>
      </c>
      <c r="D207" s="167" t="s">
        <v>394</v>
      </c>
      <c r="E207" s="151"/>
      <c r="F207" s="329">
        <f>F208</f>
        <v>478120.37</v>
      </c>
    </row>
    <row r="208" spans="1:6" ht="52.5" customHeight="1">
      <c r="A208" s="173" t="s">
        <v>615</v>
      </c>
      <c r="B208" s="163" t="s">
        <v>484</v>
      </c>
      <c r="C208" s="175" t="s">
        <v>40</v>
      </c>
      <c r="D208" s="144" t="s">
        <v>616</v>
      </c>
      <c r="E208" s="174"/>
      <c r="F208" s="329">
        <f>F209</f>
        <v>478120.37</v>
      </c>
    </row>
    <row r="209" spans="1:6" ht="18.75" customHeight="1">
      <c r="A209" s="149" t="s">
        <v>302</v>
      </c>
      <c r="B209" s="164" t="s">
        <v>484</v>
      </c>
      <c r="C209" s="174" t="s">
        <v>40</v>
      </c>
      <c r="D209" s="161" t="s">
        <v>616</v>
      </c>
      <c r="E209" s="174" t="s">
        <v>486</v>
      </c>
      <c r="F209" s="332">
        <f>'Ведомственная 2019'!G198</f>
        <v>478120.37</v>
      </c>
    </row>
    <row r="210" spans="1:6" ht="15">
      <c r="A210" s="277" t="s">
        <v>151</v>
      </c>
      <c r="B210" s="163" t="s">
        <v>46</v>
      </c>
      <c r="C210" s="175"/>
      <c r="D210" s="167"/>
      <c r="E210" s="192"/>
      <c r="F210" s="329">
        <f>F211+F219+F254+F276+F248</f>
        <v>241664427.92</v>
      </c>
    </row>
    <row r="211" spans="1:6" ht="15">
      <c r="A211" s="277" t="s">
        <v>27</v>
      </c>
      <c r="B211" s="135" t="s">
        <v>46</v>
      </c>
      <c r="C211" s="175" t="s">
        <v>39</v>
      </c>
      <c r="D211" s="167"/>
      <c r="E211" s="192"/>
      <c r="F211" s="329">
        <f>F212</f>
        <v>10925817.36</v>
      </c>
    </row>
    <row r="212" spans="1:6" ht="30.75">
      <c r="A212" s="153" t="s">
        <v>565</v>
      </c>
      <c r="B212" s="135" t="s">
        <v>46</v>
      </c>
      <c r="C212" s="175" t="s">
        <v>39</v>
      </c>
      <c r="D212" s="167" t="s">
        <v>410</v>
      </c>
      <c r="E212" s="192"/>
      <c r="F212" s="329">
        <f>F213</f>
        <v>10925817.36</v>
      </c>
    </row>
    <row r="213" spans="1:6" ht="62.25">
      <c r="A213" s="153" t="s">
        <v>566</v>
      </c>
      <c r="B213" s="135" t="s">
        <v>46</v>
      </c>
      <c r="C213" s="175" t="s">
        <v>39</v>
      </c>
      <c r="D213" s="167" t="s">
        <v>418</v>
      </c>
      <c r="E213" s="192"/>
      <c r="F213" s="329">
        <f>F214</f>
        <v>10925817.36</v>
      </c>
    </row>
    <row r="214" spans="1:6" ht="30.75">
      <c r="A214" s="280" t="s">
        <v>255</v>
      </c>
      <c r="B214" s="135" t="s">
        <v>46</v>
      </c>
      <c r="C214" s="175" t="s">
        <v>39</v>
      </c>
      <c r="D214" s="139" t="s">
        <v>453</v>
      </c>
      <c r="E214" s="192"/>
      <c r="F214" s="329">
        <f>F215+F217</f>
        <v>10925817.36</v>
      </c>
    </row>
    <row r="215" spans="1:6" ht="108.75">
      <c r="A215" s="235" t="s">
        <v>233</v>
      </c>
      <c r="B215" s="135" t="s">
        <v>46</v>
      </c>
      <c r="C215" s="175" t="s">
        <v>39</v>
      </c>
      <c r="D215" s="153" t="s">
        <v>256</v>
      </c>
      <c r="E215" s="192"/>
      <c r="F215" s="329">
        <f>F216</f>
        <v>4795272.89</v>
      </c>
    </row>
    <row r="216" spans="1:6" ht="30.75">
      <c r="A216" s="278" t="s">
        <v>51</v>
      </c>
      <c r="B216" s="132" t="s">
        <v>46</v>
      </c>
      <c r="C216" s="174" t="s">
        <v>39</v>
      </c>
      <c r="D216" s="155" t="s">
        <v>256</v>
      </c>
      <c r="E216" s="174">
        <v>600</v>
      </c>
      <c r="F216" s="332">
        <f>'Ведомственная 2019'!G327</f>
        <v>4795272.89</v>
      </c>
    </row>
    <row r="217" spans="1:6" ht="30.75">
      <c r="A217" s="277" t="s">
        <v>176</v>
      </c>
      <c r="B217" s="135" t="s">
        <v>46</v>
      </c>
      <c r="C217" s="175" t="s">
        <v>39</v>
      </c>
      <c r="D217" s="197" t="s">
        <v>257</v>
      </c>
      <c r="E217" s="192"/>
      <c r="F217" s="329">
        <f>F218</f>
        <v>6130544.47</v>
      </c>
    </row>
    <row r="218" spans="1:6" ht="30.75">
      <c r="A218" s="278" t="s">
        <v>51</v>
      </c>
      <c r="B218" s="132" t="s">
        <v>46</v>
      </c>
      <c r="C218" s="174" t="s">
        <v>39</v>
      </c>
      <c r="D218" s="193" t="s">
        <v>257</v>
      </c>
      <c r="E218" s="174">
        <v>600</v>
      </c>
      <c r="F218" s="332">
        <f>'Ведомственная 2019'!G329</f>
        <v>6130544.47</v>
      </c>
    </row>
    <row r="219" spans="1:6" ht="15">
      <c r="A219" s="277" t="s">
        <v>284</v>
      </c>
      <c r="B219" s="135" t="s">
        <v>46</v>
      </c>
      <c r="C219" s="175" t="s">
        <v>40</v>
      </c>
      <c r="D219" s="192"/>
      <c r="E219" s="192"/>
      <c r="F219" s="329">
        <f>F220</f>
        <v>218078065.16</v>
      </c>
    </row>
    <row r="220" spans="1:6" ht="30.75">
      <c r="A220" s="153" t="s">
        <v>565</v>
      </c>
      <c r="B220" s="135" t="s">
        <v>46</v>
      </c>
      <c r="C220" s="175" t="s">
        <v>40</v>
      </c>
      <c r="D220" s="167" t="s">
        <v>410</v>
      </c>
      <c r="E220" s="192"/>
      <c r="F220" s="329">
        <f>F221</f>
        <v>218078065.16</v>
      </c>
    </row>
    <row r="221" spans="1:6" ht="62.25">
      <c r="A221" s="153" t="s">
        <v>566</v>
      </c>
      <c r="B221" s="135" t="s">
        <v>46</v>
      </c>
      <c r="C221" s="175" t="s">
        <v>40</v>
      </c>
      <c r="D221" s="167" t="s">
        <v>418</v>
      </c>
      <c r="E221" s="192"/>
      <c r="F221" s="329">
        <f>F222+F229+F236+F243</f>
        <v>218078065.16</v>
      </c>
    </row>
    <row r="222" spans="1:6" ht="15">
      <c r="A222" s="280" t="s">
        <v>258</v>
      </c>
      <c r="B222" s="135" t="s">
        <v>46</v>
      </c>
      <c r="C222" s="175" t="s">
        <v>40</v>
      </c>
      <c r="D222" s="197" t="s">
        <v>454</v>
      </c>
      <c r="E222" s="192"/>
      <c r="F222" s="329">
        <f>F223+F225+F227</f>
        <v>210661374.94</v>
      </c>
    </row>
    <row r="223" spans="1:6" ht="108.75">
      <c r="A223" s="235" t="s">
        <v>168</v>
      </c>
      <c r="B223" s="135" t="s">
        <v>46</v>
      </c>
      <c r="C223" s="175" t="s">
        <v>40</v>
      </c>
      <c r="D223" s="153" t="s">
        <v>259</v>
      </c>
      <c r="E223" s="192"/>
      <c r="F223" s="329">
        <f>F224</f>
        <v>181360398.53</v>
      </c>
    </row>
    <row r="224" spans="1:6" ht="30.75">
      <c r="A224" s="278" t="s">
        <v>51</v>
      </c>
      <c r="B224" s="132" t="s">
        <v>46</v>
      </c>
      <c r="C224" s="174" t="s">
        <v>40</v>
      </c>
      <c r="D224" s="155" t="s">
        <v>259</v>
      </c>
      <c r="E224" s="174">
        <v>600</v>
      </c>
      <c r="F224" s="332">
        <f>'Ведомственная 2019'!G335</f>
        <v>181360398.53</v>
      </c>
    </row>
    <row r="225" spans="1:6" ht="30.75">
      <c r="A225" s="277" t="s">
        <v>176</v>
      </c>
      <c r="B225" s="135" t="s">
        <v>46</v>
      </c>
      <c r="C225" s="175" t="s">
        <v>40</v>
      </c>
      <c r="D225" s="197" t="s">
        <v>260</v>
      </c>
      <c r="E225" s="192"/>
      <c r="F225" s="329">
        <f>F226</f>
        <v>29272726.41</v>
      </c>
    </row>
    <row r="226" spans="1:6" ht="30.75">
      <c r="A226" s="278" t="s">
        <v>51</v>
      </c>
      <c r="B226" s="132" t="s">
        <v>46</v>
      </c>
      <c r="C226" s="174" t="s">
        <v>40</v>
      </c>
      <c r="D226" s="193" t="s">
        <v>260</v>
      </c>
      <c r="E226" s="174">
        <v>600</v>
      </c>
      <c r="F226" s="332">
        <f>'Ведомственная 2019'!G337</f>
        <v>29272726.41</v>
      </c>
    </row>
    <row r="227" spans="1:6" ht="30.75">
      <c r="A227" s="277" t="s">
        <v>701</v>
      </c>
      <c r="B227" s="305" t="s">
        <v>46</v>
      </c>
      <c r="C227" s="305" t="s">
        <v>40</v>
      </c>
      <c r="D227" s="136" t="s">
        <v>700</v>
      </c>
      <c r="E227" s="152"/>
      <c r="F227" s="329">
        <f>F228</f>
        <v>28250</v>
      </c>
    </row>
    <row r="228" spans="1:6" ht="30.75">
      <c r="A228" s="278" t="s">
        <v>51</v>
      </c>
      <c r="B228" s="132" t="s">
        <v>46</v>
      </c>
      <c r="C228" s="132" t="s">
        <v>40</v>
      </c>
      <c r="D228" s="133" t="s">
        <v>700</v>
      </c>
      <c r="E228" s="143">
        <v>600</v>
      </c>
      <c r="F228" s="332">
        <f>'Ведомственная 2019'!G339</f>
        <v>28250</v>
      </c>
    </row>
    <row r="229" spans="1:6" ht="30.75">
      <c r="A229" s="280" t="s">
        <v>263</v>
      </c>
      <c r="B229" s="135" t="s">
        <v>46</v>
      </c>
      <c r="C229" s="175" t="s">
        <v>40</v>
      </c>
      <c r="D229" s="153" t="s">
        <v>455</v>
      </c>
      <c r="E229" s="174"/>
      <c r="F229" s="329">
        <f>F230+F232+F234</f>
        <v>3448285.6</v>
      </c>
    </row>
    <row r="230" spans="1:6" ht="78">
      <c r="A230" s="150" t="s">
        <v>694</v>
      </c>
      <c r="B230" s="302" t="s">
        <v>46</v>
      </c>
      <c r="C230" s="302" t="s">
        <v>40</v>
      </c>
      <c r="D230" s="139" t="s">
        <v>695</v>
      </c>
      <c r="E230" s="146"/>
      <c r="F230" s="329">
        <f>F231</f>
        <v>244209</v>
      </c>
    </row>
    <row r="231" spans="1:6" ht="30.75">
      <c r="A231" s="142" t="s">
        <v>51</v>
      </c>
      <c r="B231" s="132" t="s">
        <v>46</v>
      </c>
      <c r="C231" s="132" t="s">
        <v>40</v>
      </c>
      <c r="D231" s="141" t="s">
        <v>695</v>
      </c>
      <c r="E231" s="143">
        <v>600</v>
      </c>
      <c r="F231" s="332">
        <f>'Ведомственная 2019'!G342</f>
        <v>244209</v>
      </c>
    </row>
    <row r="232" spans="1:6" ht="62.25">
      <c r="A232" s="280" t="s">
        <v>480</v>
      </c>
      <c r="B232" s="135" t="s">
        <v>46</v>
      </c>
      <c r="C232" s="175" t="s">
        <v>40</v>
      </c>
      <c r="D232" s="153" t="s">
        <v>9</v>
      </c>
      <c r="E232" s="192"/>
      <c r="F232" s="329">
        <f>F233</f>
        <v>2290652</v>
      </c>
    </row>
    <row r="233" spans="1:6" ht="30.75">
      <c r="A233" s="278" t="s">
        <v>51</v>
      </c>
      <c r="B233" s="132" t="s">
        <v>46</v>
      </c>
      <c r="C233" s="174" t="s">
        <v>40</v>
      </c>
      <c r="D233" s="155" t="s">
        <v>9</v>
      </c>
      <c r="E233" s="174">
        <v>600</v>
      </c>
      <c r="F233" s="332">
        <f>'Ведомственная 2019'!G344</f>
        <v>2290652</v>
      </c>
    </row>
    <row r="234" spans="1:6" ht="30.75">
      <c r="A234" s="277" t="s">
        <v>735</v>
      </c>
      <c r="B234" s="309" t="s">
        <v>46</v>
      </c>
      <c r="C234" s="309" t="s">
        <v>40</v>
      </c>
      <c r="D234" s="139" t="s">
        <v>734</v>
      </c>
      <c r="E234" s="146"/>
      <c r="F234" s="329">
        <f>F235</f>
        <v>913424.6</v>
      </c>
    </row>
    <row r="235" spans="1:6" ht="30.75">
      <c r="A235" s="278" t="s">
        <v>51</v>
      </c>
      <c r="B235" s="132" t="s">
        <v>46</v>
      </c>
      <c r="C235" s="132" t="s">
        <v>40</v>
      </c>
      <c r="D235" s="141" t="s">
        <v>734</v>
      </c>
      <c r="E235" s="143">
        <v>600</v>
      </c>
      <c r="F235" s="332">
        <f>'Ведомственная 2019'!G346</f>
        <v>913424.6</v>
      </c>
    </row>
    <row r="236" spans="1:6" ht="30.75">
      <c r="A236" s="280" t="s">
        <v>264</v>
      </c>
      <c r="B236" s="135" t="s">
        <v>46</v>
      </c>
      <c r="C236" s="175" t="s">
        <v>40</v>
      </c>
      <c r="D236" s="153" t="s">
        <v>456</v>
      </c>
      <c r="E236" s="175"/>
      <c r="F236" s="329">
        <f>F237+F239+F241</f>
        <v>2712680</v>
      </c>
    </row>
    <row r="237" spans="1:6" ht="30.75">
      <c r="A237" s="150" t="s">
        <v>696</v>
      </c>
      <c r="B237" s="302" t="s">
        <v>46</v>
      </c>
      <c r="C237" s="302" t="s">
        <v>40</v>
      </c>
      <c r="D237" s="139" t="s">
        <v>697</v>
      </c>
      <c r="E237" s="146"/>
      <c r="F237" s="329">
        <f>F238</f>
        <v>355729</v>
      </c>
    </row>
    <row r="238" spans="1:6" ht="30.75">
      <c r="A238" s="142" t="s">
        <v>51</v>
      </c>
      <c r="B238" s="132" t="s">
        <v>46</v>
      </c>
      <c r="C238" s="132" t="s">
        <v>40</v>
      </c>
      <c r="D238" s="141" t="s">
        <v>697</v>
      </c>
      <c r="E238" s="151">
        <v>600</v>
      </c>
      <c r="F238" s="332">
        <f>'Ведомственная 2019'!G349</f>
        <v>355729</v>
      </c>
    </row>
    <row r="239" spans="1:6" ht="36" customHeight="1">
      <c r="A239" s="280" t="s">
        <v>265</v>
      </c>
      <c r="B239" s="135" t="s">
        <v>46</v>
      </c>
      <c r="C239" s="175" t="s">
        <v>40</v>
      </c>
      <c r="D239" s="139" t="s">
        <v>266</v>
      </c>
      <c r="E239" s="192"/>
      <c r="F239" s="329">
        <f>F240</f>
        <v>2324544</v>
      </c>
    </row>
    <row r="240" spans="1:6" ht="30.75">
      <c r="A240" s="278" t="s">
        <v>51</v>
      </c>
      <c r="B240" s="132" t="s">
        <v>46</v>
      </c>
      <c r="C240" s="174" t="s">
        <v>40</v>
      </c>
      <c r="D240" s="141" t="s">
        <v>266</v>
      </c>
      <c r="E240" s="174">
        <v>600</v>
      </c>
      <c r="F240" s="332">
        <f>'Ведомственная 2019'!G351</f>
        <v>2324544</v>
      </c>
    </row>
    <row r="241" spans="1:6" ht="30.75">
      <c r="A241" s="134" t="s">
        <v>711</v>
      </c>
      <c r="B241" s="306" t="s">
        <v>46</v>
      </c>
      <c r="C241" s="306" t="s">
        <v>40</v>
      </c>
      <c r="D241" s="139" t="s">
        <v>710</v>
      </c>
      <c r="E241" s="152"/>
      <c r="F241" s="329">
        <f>F242</f>
        <v>32407</v>
      </c>
    </row>
    <row r="242" spans="1:6" ht="30.75">
      <c r="A242" s="278" t="s">
        <v>51</v>
      </c>
      <c r="B242" s="132" t="s">
        <v>46</v>
      </c>
      <c r="C242" s="132" t="s">
        <v>40</v>
      </c>
      <c r="D242" s="141" t="s">
        <v>710</v>
      </c>
      <c r="E242" s="151">
        <v>600</v>
      </c>
      <c r="F242" s="332">
        <f>'Ведомственная 2019'!G353</f>
        <v>32407</v>
      </c>
    </row>
    <row r="243" spans="1:6" ht="30.75">
      <c r="A243" s="277" t="s">
        <v>644</v>
      </c>
      <c r="B243" s="301" t="s">
        <v>46</v>
      </c>
      <c r="C243" s="301" t="s">
        <v>40</v>
      </c>
      <c r="D243" s="139" t="s">
        <v>642</v>
      </c>
      <c r="E243" s="146"/>
      <c r="F243" s="329">
        <f>F244+F246</f>
        <v>1255724.62</v>
      </c>
    </row>
    <row r="244" spans="1:6" ht="62.25">
      <c r="A244" s="277" t="s">
        <v>699</v>
      </c>
      <c r="B244" s="302" t="s">
        <v>46</v>
      </c>
      <c r="C244" s="302" t="s">
        <v>40</v>
      </c>
      <c r="D244" s="139" t="s">
        <v>698</v>
      </c>
      <c r="E244" s="146"/>
      <c r="F244" s="329">
        <f>F245</f>
        <v>494762</v>
      </c>
    </row>
    <row r="245" spans="1:6" ht="30.75">
      <c r="A245" s="278" t="s">
        <v>51</v>
      </c>
      <c r="B245" s="132" t="s">
        <v>46</v>
      </c>
      <c r="C245" s="132" t="s">
        <v>40</v>
      </c>
      <c r="D245" s="141" t="s">
        <v>698</v>
      </c>
      <c r="E245" s="151">
        <v>600</v>
      </c>
      <c r="F245" s="329">
        <f>'Ведомственная 2019'!G356</f>
        <v>494762</v>
      </c>
    </row>
    <row r="246" spans="1:6" ht="46.5">
      <c r="A246" s="278" t="s">
        <v>645</v>
      </c>
      <c r="B246" s="301" t="s">
        <v>46</v>
      </c>
      <c r="C246" s="301" t="s">
        <v>40</v>
      </c>
      <c r="D246" s="139" t="s">
        <v>643</v>
      </c>
      <c r="E246" s="152"/>
      <c r="F246" s="329">
        <f>F247</f>
        <v>760962.62</v>
      </c>
    </row>
    <row r="247" spans="1:6" ht="30.75">
      <c r="A247" s="278" t="s">
        <v>51</v>
      </c>
      <c r="B247" s="132" t="s">
        <v>46</v>
      </c>
      <c r="C247" s="132" t="s">
        <v>40</v>
      </c>
      <c r="D247" s="141" t="s">
        <v>643</v>
      </c>
      <c r="E247" s="151">
        <v>600</v>
      </c>
      <c r="F247" s="332">
        <f>'Ведомственная 2019'!G358</f>
        <v>760962.62</v>
      </c>
    </row>
    <row r="248" spans="1:6" ht="15">
      <c r="A248" s="277" t="s">
        <v>300</v>
      </c>
      <c r="B248" s="135" t="s">
        <v>46</v>
      </c>
      <c r="C248" s="163" t="s">
        <v>41</v>
      </c>
      <c r="D248" s="141"/>
      <c r="E248" s="151"/>
      <c r="F248" s="329">
        <f>F249</f>
        <v>4385635.96</v>
      </c>
    </row>
    <row r="249" spans="1:6" ht="62.25">
      <c r="A249" s="153" t="s">
        <v>567</v>
      </c>
      <c r="B249" s="135" t="s">
        <v>46</v>
      </c>
      <c r="C249" s="163" t="s">
        <v>41</v>
      </c>
      <c r="D249" s="167" t="s">
        <v>425</v>
      </c>
      <c r="E249" s="192"/>
      <c r="F249" s="329">
        <f>F250</f>
        <v>4385635.96</v>
      </c>
    </row>
    <row r="250" spans="1:6" ht="30.75">
      <c r="A250" s="153" t="s">
        <v>267</v>
      </c>
      <c r="B250" s="135" t="s">
        <v>46</v>
      </c>
      <c r="C250" s="163" t="s">
        <v>41</v>
      </c>
      <c r="D250" s="139" t="s">
        <v>457</v>
      </c>
      <c r="E250" s="192"/>
      <c r="F250" s="329">
        <f>F251</f>
        <v>4385635.96</v>
      </c>
    </row>
    <row r="251" spans="1:6" ht="30.75">
      <c r="A251" s="277" t="s">
        <v>176</v>
      </c>
      <c r="B251" s="135" t="s">
        <v>46</v>
      </c>
      <c r="C251" s="163" t="s">
        <v>41</v>
      </c>
      <c r="D251" s="197" t="s">
        <v>268</v>
      </c>
      <c r="E251" s="192"/>
      <c r="F251" s="329">
        <f>F252+F253</f>
        <v>4385635.96</v>
      </c>
    </row>
    <row r="252" spans="1:6" ht="62.25">
      <c r="A252" s="278" t="s">
        <v>50</v>
      </c>
      <c r="B252" s="132" t="s">
        <v>46</v>
      </c>
      <c r="C252" s="164" t="s">
        <v>41</v>
      </c>
      <c r="D252" s="193" t="s">
        <v>268</v>
      </c>
      <c r="E252" s="174">
        <v>100</v>
      </c>
      <c r="F252" s="332">
        <f>'Ведомственная 2019'!G364</f>
        <v>4131695.34</v>
      </c>
    </row>
    <row r="253" spans="1:6" ht="30.75">
      <c r="A253" s="278" t="s">
        <v>169</v>
      </c>
      <c r="B253" s="132" t="s">
        <v>46</v>
      </c>
      <c r="C253" s="164" t="s">
        <v>41</v>
      </c>
      <c r="D253" s="193" t="s">
        <v>268</v>
      </c>
      <c r="E253" s="174">
        <v>200</v>
      </c>
      <c r="F253" s="332">
        <f>'Ведомственная 2019'!G365</f>
        <v>253940.62</v>
      </c>
    </row>
    <row r="254" spans="1:6" ht="15">
      <c r="A254" s="277" t="s">
        <v>307</v>
      </c>
      <c r="B254" s="135" t="s">
        <v>46</v>
      </c>
      <c r="C254" s="175" t="s">
        <v>46</v>
      </c>
      <c r="D254" s="192" t="s">
        <v>339</v>
      </c>
      <c r="E254" s="192"/>
      <c r="F254" s="329">
        <f>F255</f>
        <v>3231393.98</v>
      </c>
    </row>
    <row r="255" spans="1:6" ht="66.75" customHeight="1">
      <c r="A255" s="153" t="s">
        <v>568</v>
      </c>
      <c r="B255" s="135" t="s">
        <v>46</v>
      </c>
      <c r="C255" s="175" t="s">
        <v>46</v>
      </c>
      <c r="D255" s="167" t="s">
        <v>411</v>
      </c>
      <c r="E255" s="192"/>
      <c r="F255" s="329">
        <f>F256+F264</f>
        <v>3231393.98</v>
      </c>
    </row>
    <row r="256" spans="1:6" ht="93">
      <c r="A256" s="277" t="s">
        <v>569</v>
      </c>
      <c r="B256" s="135" t="s">
        <v>46</v>
      </c>
      <c r="C256" s="175" t="s">
        <v>46</v>
      </c>
      <c r="D256" s="167" t="s">
        <v>424</v>
      </c>
      <c r="E256" s="192"/>
      <c r="F256" s="329">
        <f>F257+F261</f>
        <v>144400</v>
      </c>
    </row>
    <row r="257" spans="1:6" ht="34.5" customHeight="1">
      <c r="A257" s="280" t="s">
        <v>216</v>
      </c>
      <c r="B257" s="135" t="s">
        <v>46</v>
      </c>
      <c r="C257" s="175" t="s">
        <v>46</v>
      </c>
      <c r="D257" s="153" t="s">
        <v>458</v>
      </c>
      <c r="E257" s="192"/>
      <c r="F257" s="329">
        <f>F258</f>
        <v>93000</v>
      </c>
    </row>
    <row r="258" spans="1:6" ht="15">
      <c r="A258" s="277" t="s">
        <v>19</v>
      </c>
      <c r="B258" s="135" t="s">
        <v>46</v>
      </c>
      <c r="C258" s="175" t="s">
        <v>46</v>
      </c>
      <c r="D258" s="153" t="s">
        <v>217</v>
      </c>
      <c r="E258" s="192"/>
      <c r="F258" s="329">
        <f>F259+F260</f>
        <v>93000</v>
      </c>
    </row>
    <row r="259" spans="1:6" ht="30.75">
      <c r="A259" s="278" t="s">
        <v>169</v>
      </c>
      <c r="B259" s="132" t="s">
        <v>46</v>
      </c>
      <c r="C259" s="174" t="s">
        <v>46</v>
      </c>
      <c r="D259" s="155" t="s">
        <v>217</v>
      </c>
      <c r="E259" s="174">
        <v>200</v>
      </c>
      <c r="F259" s="332">
        <f>'Ведомственная 2019'!G205</f>
        <v>49000</v>
      </c>
    </row>
    <row r="260" spans="1:6" ht="15">
      <c r="A260" s="278" t="s">
        <v>303</v>
      </c>
      <c r="B260" s="132" t="s">
        <v>46</v>
      </c>
      <c r="C260" s="174" t="s">
        <v>46</v>
      </c>
      <c r="D260" s="155" t="s">
        <v>217</v>
      </c>
      <c r="E260" s="174">
        <v>300</v>
      </c>
      <c r="F260" s="332">
        <f>'Ведомственная 2019'!G206</f>
        <v>44000</v>
      </c>
    </row>
    <row r="261" spans="1:6" ht="62.25">
      <c r="A261" s="280" t="s">
        <v>58</v>
      </c>
      <c r="B261" s="135" t="s">
        <v>46</v>
      </c>
      <c r="C261" s="175" t="s">
        <v>46</v>
      </c>
      <c r="D261" s="153" t="s">
        <v>459</v>
      </c>
      <c r="E261" s="175"/>
      <c r="F261" s="329">
        <f>F262</f>
        <v>51400</v>
      </c>
    </row>
    <row r="262" spans="1:6" ht="15">
      <c r="A262" s="278" t="s">
        <v>19</v>
      </c>
      <c r="B262" s="132" t="s">
        <v>46</v>
      </c>
      <c r="C262" s="174" t="s">
        <v>46</v>
      </c>
      <c r="D262" s="155" t="s">
        <v>218</v>
      </c>
      <c r="E262" s="174"/>
      <c r="F262" s="332">
        <f>F263</f>
        <v>51400</v>
      </c>
    </row>
    <row r="263" spans="1:6" ht="30.75">
      <c r="A263" s="278" t="s">
        <v>169</v>
      </c>
      <c r="B263" s="132" t="s">
        <v>46</v>
      </c>
      <c r="C263" s="174" t="s">
        <v>46</v>
      </c>
      <c r="D263" s="155" t="s">
        <v>218</v>
      </c>
      <c r="E263" s="174" t="s">
        <v>180</v>
      </c>
      <c r="F263" s="332">
        <f>'Ведомственная 2019'!G209</f>
        <v>51400</v>
      </c>
    </row>
    <row r="264" spans="1:6" ht="81" customHeight="1">
      <c r="A264" s="153" t="s">
        <v>570</v>
      </c>
      <c r="B264" s="135" t="s">
        <v>46</v>
      </c>
      <c r="C264" s="175" t="s">
        <v>46</v>
      </c>
      <c r="D264" s="167" t="s">
        <v>423</v>
      </c>
      <c r="E264" s="192"/>
      <c r="F264" s="329">
        <f>F265</f>
        <v>3086993.98</v>
      </c>
    </row>
    <row r="265" spans="1:6" ht="30.75">
      <c r="A265" s="277" t="s">
        <v>343</v>
      </c>
      <c r="B265" s="135" t="s">
        <v>46</v>
      </c>
      <c r="C265" s="175" t="s">
        <v>46</v>
      </c>
      <c r="D265" s="139" t="s">
        <v>460</v>
      </c>
      <c r="E265" s="192"/>
      <c r="F265" s="329">
        <f>F266+F268+F270+F273</f>
        <v>3086993.98</v>
      </c>
    </row>
    <row r="266" spans="1:6" ht="30.75">
      <c r="A266" s="277" t="s">
        <v>176</v>
      </c>
      <c r="B266" s="135" t="s">
        <v>46</v>
      </c>
      <c r="C266" s="135" t="s">
        <v>46</v>
      </c>
      <c r="D266" s="139" t="s">
        <v>232</v>
      </c>
      <c r="E266" s="146"/>
      <c r="F266" s="329">
        <f>F267</f>
        <v>2116565.98</v>
      </c>
    </row>
    <row r="267" spans="1:6" ht="30.75">
      <c r="A267" s="278" t="s">
        <v>51</v>
      </c>
      <c r="B267" s="132" t="s">
        <v>46</v>
      </c>
      <c r="C267" s="132" t="s">
        <v>46</v>
      </c>
      <c r="D267" s="141" t="s">
        <v>232</v>
      </c>
      <c r="E267" s="143">
        <v>600</v>
      </c>
      <c r="F267" s="332">
        <f>'Ведомственная 2019'!G371</f>
        <v>2116565.98</v>
      </c>
    </row>
    <row r="268" spans="1:6" ht="15">
      <c r="A268" s="277" t="s">
        <v>235</v>
      </c>
      <c r="B268" s="135" t="s">
        <v>46</v>
      </c>
      <c r="C268" s="175" t="s">
        <v>46</v>
      </c>
      <c r="D268" s="197" t="s">
        <v>221</v>
      </c>
      <c r="E268" s="175"/>
      <c r="F268" s="329">
        <f>F269</f>
        <v>30000</v>
      </c>
    </row>
    <row r="269" spans="1:6" ht="30.75">
      <c r="A269" s="278" t="s">
        <v>169</v>
      </c>
      <c r="B269" s="132" t="s">
        <v>46</v>
      </c>
      <c r="C269" s="174" t="s">
        <v>46</v>
      </c>
      <c r="D269" s="193" t="s">
        <v>221</v>
      </c>
      <c r="E269" s="174" t="s">
        <v>180</v>
      </c>
      <c r="F269" s="332">
        <f>'Ведомственная 2019'!G213</f>
        <v>30000</v>
      </c>
    </row>
    <row r="270" spans="1:6" ht="15">
      <c r="A270" s="173" t="s">
        <v>692</v>
      </c>
      <c r="B270" s="302" t="s">
        <v>46</v>
      </c>
      <c r="C270" s="175" t="s">
        <v>46</v>
      </c>
      <c r="D270" s="139" t="s">
        <v>693</v>
      </c>
      <c r="E270" s="175"/>
      <c r="F270" s="329">
        <f>F271+F272</f>
        <v>336955</v>
      </c>
    </row>
    <row r="271" spans="1:6" ht="15">
      <c r="A271" s="278" t="s">
        <v>303</v>
      </c>
      <c r="B271" s="132" t="s">
        <v>46</v>
      </c>
      <c r="C271" s="174" t="s">
        <v>46</v>
      </c>
      <c r="D271" s="141" t="s">
        <v>693</v>
      </c>
      <c r="E271" s="174" t="s">
        <v>344</v>
      </c>
      <c r="F271" s="332">
        <f>'Ведомственная 2019'!G215</f>
        <v>187716</v>
      </c>
    </row>
    <row r="272" spans="1:6" ht="30.75">
      <c r="A272" s="278" t="s">
        <v>51</v>
      </c>
      <c r="B272" s="132" t="s">
        <v>46</v>
      </c>
      <c r="C272" s="174" t="s">
        <v>46</v>
      </c>
      <c r="D272" s="141" t="s">
        <v>693</v>
      </c>
      <c r="E272" s="174" t="s">
        <v>345</v>
      </c>
      <c r="F272" s="332">
        <f>'Ведомственная 2019'!G373</f>
        <v>149239</v>
      </c>
    </row>
    <row r="273" spans="1:6" ht="30.75">
      <c r="A273" s="277" t="s">
        <v>220</v>
      </c>
      <c r="B273" s="135" t="s">
        <v>46</v>
      </c>
      <c r="C273" s="175" t="s">
        <v>46</v>
      </c>
      <c r="D273" s="139" t="s">
        <v>222</v>
      </c>
      <c r="E273" s="194"/>
      <c r="F273" s="329">
        <f>F274+F275</f>
        <v>603473</v>
      </c>
    </row>
    <row r="274" spans="1:6" ht="15">
      <c r="A274" s="278" t="s">
        <v>303</v>
      </c>
      <c r="B274" s="132" t="s">
        <v>46</v>
      </c>
      <c r="C274" s="174" t="s">
        <v>46</v>
      </c>
      <c r="D274" s="141" t="s">
        <v>222</v>
      </c>
      <c r="E274" s="174" t="s">
        <v>344</v>
      </c>
      <c r="F274" s="332">
        <f>'Ведомственная 2019'!G217</f>
        <v>336192</v>
      </c>
    </row>
    <row r="275" spans="1:6" ht="30.75">
      <c r="A275" s="278" t="s">
        <v>51</v>
      </c>
      <c r="B275" s="132" t="s">
        <v>46</v>
      </c>
      <c r="C275" s="174" t="s">
        <v>46</v>
      </c>
      <c r="D275" s="141" t="s">
        <v>222</v>
      </c>
      <c r="E275" s="174" t="s">
        <v>345</v>
      </c>
      <c r="F275" s="332">
        <f>'Ведомственная 2019'!G375</f>
        <v>267281</v>
      </c>
    </row>
    <row r="276" spans="1:6" ht="15">
      <c r="A276" s="277" t="s">
        <v>16</v>
      </c>
      <c r="B276" s="135" t="s">
        <v>46</v>
      </c>
      <c r="C276" s="175" t="s">
        <v>44</v>
      </c>
      <c r="D276" s="192" t="s">
        <v>339</v>
      </c>
      <c r="E276" s="192"/>
      <c r="F276" s="329">
        <f>F277</f>
        <v>5043515.46</v>
      </c>
    </row>
    <row r="277" spans="1:6" ht="30.75">
      <c r="A277" s="153" t="s">
        <v>565</v>
      </c>
      <c r="B277" s="135" t="s">
        <v>46</v>
      </c>
      <c r="C277" s="135" t="s">
        <v>44</v>
      </c>
      <c r="D277" s="167" t="s">
        <v>410</v>
      </c>
      <c r="E277" s="154"/>
      <c r="F277" s="329">
        <f>F278</f>
        <v>5043515.46</v>
      </c>
    </row>
    <row r="278" spans="1:6" ht="62.25">
      <c r="A278" s="153" t="s">
        <v>571</v>
      </c>
      <c r="B278" s="135" t="s">
        <v>46</v>
      </c>
      <c r="C278" s="135" t="s">
        <v>44</v>
      </c>
      <c r="D278" s="167" t="s">
        <v>422</v>
      </c>
      <c r="E278" s="154"/>
      <c r="F278" s="329">
        <f>F279+F284</f>
        <v>5043515.46</v>
      </c>
    </row>
    <row r="279" spans="1:6" ht="78">
      <c r="A279" s="280" t="s">
        <v>572</v>
      </c>
      <c r="B279" s="135" t="s">
        <v>46</v>
      </c>
      <c r="C279" s="135" t="s">
        <v>44</v>
      </c>
      <c r="D279" s="139" t="s">
        <v>461</v>
      </c>
      <c r="E279" s="152"/>
      <c r="F279" s="329">
        <f>F280</f>
        <v>5018731.46</v>
      </c>
    </row>
    <row r="280" spans="1:6" ht="30.75">
      <c r="A280" s="278" t="s">
        <v>176</v>
      </c>
      <c r="B280" s="132" t="s">
        <v>46</v>
      </c>
      <c r="C280" s="132" t="s">
        <v>44</v>
      </c>
      <c r="D280" s="155" t="s">
        <v>270</v>
      </c>
      <c r="E280" s="151"/>
      <c r="F280" s="332">
        <f>F281+F282+F283</f>
        <v>5018731.46</v>
      </c>
    </row>
    <row r="281" spans="1:6" ht="62.25">
      <c r="A281" s="278" t="s">
        <v>50</v>
      </c>
      <c r="B281" s="132" t="s">
        <v>46</v>
      </c>
      <c r="C281" s="132" t="s">
        <v>44</v>
      </c>
      <c r="D281" s="155" t="s">
        <v>270</v>
      </c>
      <c r="E281" s="156">
        <v>100</v>
      </c>
      <c r="F281" s="332">
        <f>'Ведомственная 2019'!G381</f>
        <v>4704205.75</v>
      </c>
    </row>
    <row r="282" spans="1:6" ht="30.75">
      <c r="A282" s="278" t="s">
        <v>169</v>
      </c>
      <c r="B282" s="132" t="s">
        <v>46</v>
      </c>
      <c r="C282" s="132" t="s">
        <v>44</v>
      </c>
      <c r="D282" s="155" t="s">
        <v>270</v>
      </c>
      <c r="E282" s="156">
        <v>200</v>
      </c>
      <c r="F282" s="332">
        <f>'Ведомственная 2019'!G382</f>
        <v>312174.71</v>
      </c>
    </row>
    <row r="283" spans="1:6" ht="15">
      <c r="A283" s="278" t="s">
        <v>285</v>
      </c>
      <c r="B283" s="132" t="s">
        <v>46</v>
      </c>
      <c r="C283" s="132" t="s">
        <v>44</v>
      </c>
      <c r="D283" s="155" t="s">
        <v>270</v>
      </c>
      <c r="E283" s="156">
        <v>800</v>
      </c>
      <c r="F283" s="332">
        <f>'Ведомственная 2019'!G383</f>
        <v>2351</v>
      </c>
    </row>
    <row r="284" spans="1:6" ht="30.75">
      <c r="A284" s="280" t="s">
        <v>269</v>
      </c>
      <c r="B284" s="135" t="s">
        <v>46</v>
      </c>
      <c r="C284" s="135" t="s">
        <v>44</v>
      </c>
      <c r="D284" s="153" t="s">
        <v>462</v>
      </c>
      <c r="E284" s="154"/>
      <c r="F284" s="329">
        <f>F285</f>
        <v>24784</v>
      </c>
    </row>
    <row r="285" spans="1:6" ht="46.5">
      <c r="A285" s="155" t="s">
        <v>234</v>
      </c>
      <c r="B285" s="132" t="s">
        <v>46</v>
      </c>
      <c r="C285" s="132" t="s">
        <v>44</v>
      </c>
      <c r="D285" s="155" t="s">
        <v>271</v>
      </c>
      <c r="E285" s="151"/>
      <c r="F285" s="332">
        <f>F286</f>
        <v>24784</v>
      </c>
    </row>
    <row r="286" spans="1:6" ht="62.25">
      <c r="A286" s="278" t="s">
        <v>50</v>
      </c>
      <c r="B286" s="132" t="s">
        <v>46</v>
      </c>
      <c r="C286" s="132" t="s">
        <v>44</v>
      </c>
      <c r="D286" s="155" t="s">
        <v>271</v>
      </c>
      <c r="E286" s="156">
        <v>100</v>
      </c>
      <c r="F286" s="332">
        <f>'Ведомственная 2019'!G386</f>
        <v>24784</v>
      </c>
    </row>
    <row r="287" spans="1:6" ht="15">
      <c r="A287" s="277" t="s">
        <v>305</v>
      </c>
      <c r="B287" s="135" t="s">
        <v>47</v>
      </c>
      <c r="C287" s="132"/>
      <c r="D287" s="192" t="s">
        <v>339</v>
      </c>
      <c r="E287" s="192"/>
      <c r="F287" s="329">
        <f>F288+F306</f>
        <v>29969113.13</v>
      </c>
    </row>
    <row r="288" spans="1:6" ht="15">
      <c r="A288" s="277" t="s">
        <v>17</v>
      </c>
      <c r="B288" s="135" t="s">
        <v>47</v>
      </c>
      <c r="C288" s="175" t="s">
        <v>39</v>
      </c>
      <c r="D288" s="192" t="s">
        <v>339</v>
      </c>
      <c r="E288" s="192"/>
      <c r="F288" s="329">
        <f>F289+F302</f>
        <v>28627642.5</v>
      </c>
    </row>
    <row r="289" spans="1:6" ht="30.75">
      <c r="A289" s="153" t="s">
        <v>573</v>
      </c>
      <c r="B289" s="135" t="s">
        <v>47</v>
      </c>
      <c r="C289" s="175" t="s">
        <v>39</v>
      </c>
      <c r="D289" s="167" t="s">
        <v>412</v>
      </c>
      <c r="E289" s="194"/>
      <c r="F289" s="329">
        <f>F290+F296</f>
        <v>28594642.5</v>
      </c>
    </row>
    <row r="290" spans="1:6" ht="46.5">
      <c r="A290" s="153" t="s">
        <v>574</v>
      </c>
      <c r="B290" s="135" t="s">
        <v>47</v>
      </c>
      <c r="C290" s="175" t="s">
        <v>39</v>
      </c>
      <c r="D290" s="139" t="s">
        <v>421</v>
      </c>
      <c r="E290" s="194"/>
      <c r="F290" s="329">
        <f>F291</f>
        <v>10192239.73</v>
      </c>
    </row>
    <row r="291" spans="1:6" ht="78">
      <c r="A291" s="153" t="s">
        <v>273</v>
      </c>
      <c r="B291" s="135" t="s">
        <v>47</v>
      </c>
      <c r="C291" s="175" t="s">
        <v>39</v>
      </c>
      <c r="D291" s="139" t="s">
        <v>463</v>
      </c>
      <c r="E291" s="194"/>
      <c r="F291" s="329">
        <f>F292+F294</f>
        <v>10192239.73</v>
      </c>
    </row>
    <row r="292" spans="1:6" ht="36" customHeight="1">
      <c r="A292" s="277" t="s">
        <v>176</v>
      </c>
      <c r="B292" s="305" t="s">
        <v>47</v>
      </c>
      <c r="C292" s="175" t="s">
        <v>39</v>
      </c>
      <c r="D292" s="139" t="s">
        <v>274</v>
      </c>
      <c r="E292" s="192"/>
      <c r="F292" s="329">
        <f>F293</f>
        <v>9652239.73</v>
      </c>
    </row>
    <row r="293" spans="1:6" ht="30.75">
      <c r="A293" s="278" t="s">
        <v>51</v>
      </c>
      <c r="B293" s="132" t="s">
        <v>47</v>
      </c>
      <c r="C293" s="174" t="s">
        <v>39</v>
      </c>
      <c r="D293" s="141" t="s">
        <v>274</v>
      </c>
      <c r="E293" s="174" t="s">
        <v>345</v>
      </c>
      <c r="F293" s="332">
        <f>'Ведомственная 2019'!G407</f>
        <v>9652239.73</v>
      </c>
    </row>
    <row r="294" spans="1:6" ht="30.75">
      <c r="A294" s="134" t="s">
        <v>703</v>
      </c>
      <c r="B294" s="305" t="s">
        <v>47</v>
      </c>
      <c r="C294" s="305" t="s">
        <v>39</v>
      </c>
      <c r="D294" s="144" t="s">
        <v>702</v>
      </c>
      <c r="E294" s="152"/>
      <c r="F294" s="329">
        <f>F295</f>
        <v>540000</v>
      </c>
    </row>
    <row r="295" spans="1:6" ht="30.75">
      <c r="A295" s="142" t="s">
        <v>51</v>
      </c>
      <c r="B295" s="132" t="s">
        <v>47</v>
      </c>
      <c r="C295" s="132" t="s">
        <v>39</v>
      </c>
      <c r="D295" s="161" t="s">
        <v>702</v>
      </c>
      <c r="E295" s="151">
        <v>600</v>
      </c>
      <c r="F295" s="332">
        <f>'Ведомственная 2019'!G409</f>
        <v>540000</v>
      </c>
    </row>
    <row r="296" spans="1:6" ht="46.5">
      <c r="A296" s="153" t="s">
        <v>575</v>
      </c>
      <c r="B296" s="135" t="s">
        <v>47</v>
      </c>
      <c r="C296" s="175" t="s">
        <v>39</v>
      </c>
      <c r="D296" s="167" t="s">
        <v>420</v>
      </c>
      <c r="E296" s="192"/>
      <c r="F296" s="329">
        <f>F297</f>
        <v>18402402.77</v>
      </c>
    </row>
    <row r="297" spans="1:6" ht="15">
      <c r="A297" s="280" t="s">
        <v>275</v>
      </c>
      <c r="B297" s="135" t="s">
        <v>47</v>
      </c>
      <c r="C297" s="175" t="s">
        <v>39</v>
      </c>
      <c r="D297" s="139" t="s">
        <v>464</v>
      </c>
      <c r="E297" s="192"/>
      <c r="F297" s="329">
        <f>F298</f>
        <v>18402402.77</v>
      </c>
    </row>
    <row r="298" spans="1:6" ht="30.75">
      <c r="A298" s="277" t="s">
        <v>176</v>
      </c>
      <c r="B298" s="354" t="s">
        <v>47</v>
      </c>
      <c r="C298" s="175" t="s">
        <v>39</v>
      </c>
      <c r="D298" s="139" t="s">
        <v>276</v>
      </c>
      <c r="E298" s="192"/>
      <c r="F298" s="329">
        <f>F299+F300+F301</f>
        <v>18402402.77</v>
      </c>
    </row>
    <row r="299" spans="1:6" ht="62.25">
      <c r="A299" s="278" t="s">
        <v>50</v>
      </c>
      <c r="B299" s="132" t="s">
        <v>47</v>
      </c>
      <c r="C299" s="174" t="s">
        <v>39</v>
      </c>
      <c r="D299" s="141" t="s">
        <v>276</v>
      </c>
      <c r="E299" s="174">
        <v>100</v>
      </c>
      <c r="F299" s="332">
        <f>'Ведомственная 2019'!G413</f>
        <v>16725371.15</v>
      </c>
    </row>
    <row r="300" spans="1:6" ht="30.75">
      <c r="A300" s="278" t="s">
        <v>169</v>
      </c>
      <c r="B300" s="132" t="s">
        <v>47</v>
      </c>
      <c r="C300" s="174" t="s">
        <v>39</v>
      </c>
      <c r="D300" s="141" t="s">
        <v>276</v>
      </c>
      <c r="E300" s="174">
        <v>200</v>
      </c>
      <c r="F300" s="332">
        <f>'Ведомственная 2019'!G414</f>
        <v>1585312.62</v>
      </c>
    </row>
    <row r="301" spans="1:6" ht="15">
      <c r="A301" s="278" t="s">
        <v>285</v>
      </c>
      <c r="B301" s="132" t="s">
        <v>47</v>
      </c>
      <c r="C301" s="174" t="s">
        <v>39</v>
      </c>
      <c r="D301" s="141" t="s">
        <v>276</v>
      </c>
      <c r="E301" s="174">
        <v>800</v>
      </c>
      <c r="F301" s="332">
        <f>'Ведомственная 2019'!G415</f>
        <v>91719</v>
      </c>
    </row>
    <row r="302" spans="1:6" ht="30.75">
      <c r="A302" s="134" t="s">
        <v>34</v>
      </c>
      <c r="B302" s="296" t="s">
        <v>47</v>
      </c>
      <c r="C302" s="296" t="s">
        <v>39</v>
      </c>
      <c r="D302" s="144" t="s">
        <v>393</v>
      </c>
      <c r="E302" s="146"/>
      <c r="F302" s="329">
        <f>F303</f>
        <v>33000</v>
      </c>
    </row>
    <row r="303" spans="1:6" ht="30.75">
      <c r="A303" s="134" t="s">
        <v>5</v>
      </c>
      <c r="B303" s="296" t="s">
        <v>47</v>
      </c>
      <c r="C303" s="296" t="s">
        <v>39</v>
      </c>
      <c r="D303" s="144" t="s">
        <v>394</v>
      </c>
      <c r="E303" s="146"/>
      <c r="F303" s="329">
        <f>F304</f>
        <v>33000</v>
      </c>
    </row>
    <row r="304" spans="1:6" ht="108.75">
      <c r="A304" s="134" t="s">
        <v>607</v>
      </c>
      <c r="B304" s="296" t="s">
        <v>47</v>
      </c>
      <c r="C304" s="296" t="s">
        <v>39</v>
      </c>
      <c r="D304" s="139" t="s">
        <v>606</v>
      </c>
      <c r="E304" s="146"/>
      <c r="F304" s="329">
        <f>F305</f>
        <v>33000</v>
      </c>
    </row>
    <row r="305" spans="1:6" ht="15">
      <c r="A305" s="149" t="s">
        <v>302</v>
      </c>
      <c r="B305" s="132" t="s">
        <v>47</v>
      </c>
      <c r="C305" s="132" t="s">
        <v>39</v>
      </c>
      <c r="D305" s="141" t="s">
        <v>606</v>
      </c>
      <c r="E305" s="143">
        <v>500</v>
      </c>
      <c r="F305" s="332">
        <f>'Ведомственная 2019'!G223</f>
        <v>33000</v>
      </c>
    </row>
    <row r="306" spans="1:6" ht="15">
      <c r="A306" s="277" t="s">
        <v>170</v>
      </c>
      <c r="B306" s="135" t="s">
        <v>47</v>
      </c>
      <c r="C306" s="175" t="s">
        <v>42</v>
      </c>
      <c r="D306" s="192" t="s">
        <v>339</v>
      </c>
      <c r="E306" s="192"/>
      <c r="F306" s="329">
        <f>F307</f>
        <v>1341470.6300000001</v>
      </c>
    </row>
    <row r="307" spans="1:6" ht="30.75">
      <c r="A307" s="153" t="s">
        <v>573</v>
      </c>
      <c r="B307" s="135" t="s">
        <v>47</v>
      </c>
      <c r="C307" s="175" t="s">
        <v>42</v>
      </c>
      <c r="D307" s="167" t="s">
        <v>412</v>
      </c>
      <c r="E307" s="154"/>
      <c r="F307" s="329">
        <f>F308</f>
        <v>1341470.6300000001</v>
      </c>
    </row>
    <row r="308" spans="1:6" ht="62.25">
      <c r="A308" s="153" t="s">
        <v>576</v>
      </c>
      <c r="B308" s="135" t="s">
        <v>47</v>
      </c>
      <c r="C308" s="175" t="s">
        <v>42</v>
      </c>
      <c r="D308" s="139" t="s">
        <v>419</v>
      </c>
      <c r="E308" s="156"/>
      <c r="F308" s="329">
        <f>F309+F313</f>
        <v>1341470.6300000001</v>
      </c>
    </row>
    <row r="309" spans="1:6" ht="30.75">
      <c r="A309" s="280" t="s">
        <v>277</v>
      </c>
      <c r="B309" s="135" t="s">
        <v>47</v>
      </c>
      <c r="C309" s="135" t="s">
        <v>42</v>
      </c>
      <c r="D309" s="139" t="s">
        <v>465</v>
      </c>
      <c r="E309" s="152"/>
      <c r="F309" s="329">
        <f>F310</f>
        <v>1288598.6300000001</v>
      </c>
    </row>
    <row r="310" spans="1:6" ht="30.75">
      <c r="A310" s="278" t="s">
        <v>176</v>
      </c>
      <c r="B310" s="132" t="s">
        <v>47</v>
      </c>
      <c r="C310" s="132" t="s">
        <v>42</v>
      </c>
      <c r="D310" s="193" t="s">
        <v>278</v>
      </c>
      <c r="E310" s="152"/>
      <c r="F310" s="332">
        <f>F311+F312</f>
        <v>1288598.6300000001</v>
      </c>
    </row>
    <row r="311" spans="1:6" ht="62.25">
      <c r="A311" s="278" t="s">
        <v>50</v>
      </c>
      <c r="B311" s="132" t="s">
        <v>47</v>
      </c>
      <c r="C311" s="132" t="s">
        <v>42</v>
      </c>
      <c r="D311" s="193" t="s">
        <v>278</v>
      </c>
      <c r="E311" s="151">
        <v>100</v>
      </c>
      <c r="F311" s="332">
        <f>'Ведомственная 2019'!G421</f>
        <v>1169508.87</v>
      </c>
    </row>
    <row r="312" spans="1:6" ht="30.75">
      <c r="A312" s="278" t="s">
        <v>169</v>
      </c>
      <c r="B312" s="132" t="s">
        <v>47</v>
      </c>
      <c r="C312" s="132" t="s">
        <v>42</v>
      </c>
      <c r="D312" s="193" t="s">
        <v>278</v>
      </c>
      <c r="E312" s="151">
        <v>200</v>
      </c>
      <c r="F312" s="332">
        <f>'Ведомственная 2019'!G422</f>
        <v>119089.76</v>
      </c>
    </row>
    <row r="313" spans="1:6" ht="30.75">
      <c r="A313" s="280" t="s">
        <v>279</v>
      </c>
      <c r="B313" s="135" t="s">
        <v>47</v>
      </c>
      <c r="C313" s="135" t="s">
        <v>42</v>
      </c>
      <c r="D313" s="139" t="s">
        <v>466</v>
      </c>
      <c r="E313" s="152"/>
      <c r="F313" s="329">
        <f>F314</f>
        <v>52872</v>
      </c>
    </row>
    <row r="314" spans="1:6" ht="49.5" customHeight="1">
      <c r="A314" s="278" t="s">
        <v>280</v>
      </c>
      <c r="B314" s="132" t="s">
        <v>47</v>
      </c>
      <c r="C314" s="132" t="s">
        <v>42</v>
      </c>
      <c r="D314" s="141" t="s">
        <v>491</v>
      </c>
      <c r="E314" s="151"/>
      <c r="F314" s="332">
        <f>F315</f>
        <v>52872</v>
      </c>
    </row>
    <row r="315" spans="1:6" ht="62.25">
      <c r="A315" s="278" t="s">
        <v>50</v>
      </c>
      <c r="B315" s="132" t="s">
        <v>47</v>
      </c>
      <c r="C315" s="132" t="s">
        <v>42</v>
      </c>
      <c r="D315" s="141" t="s">
        <v>491</v>
      </c>
      <c r="E315" s="151">
        <v>100</v>
      </c>
      <c r="F315" s="332">
        <f>'Ведомственная 2019'!G425</f>
        <v>52872</v>
      </c>
    </row>
    <row r="316" spans="1:6" ht="15">
      <c r="A316" s="277" t="s">
        <v>146</v>
      </c>
      <c r="B316" s="163" t="s">
        <v>44</v>
      </c>
      <c r="C316" s="164"/>
      <c r="D316" s="141"/>
      <c r="E316" s="143"/>
      <c r="F316" s="329">
        <f aca="true" t="shared" si="0" ref="F316:F321">F317</f>
        <v>469412</v>
      </c>
    </row>
    <row r="317" spans="1:6" ht="15">
      <c r="A317" s="277" t="s">
        <v>113</v>
      </c>
      <c r="B317" s="163" t="s">
        <v>44</v>
      </c>
      <c r="C317" s="135" t="s">
        <v>46</v>
      </c>
      <c r="D317" s="141"/>
      <c r="E317" s="143"/>
      <c r="F317" s="329">
        <f t="shared" si="0"/>
        <v>469412</v>
      </c>
    </row>
    <row r="318" spans="1:6" ht="62.25">
      <c r="A318" s="277" t="s">
        <v>704</v>
      </c>
      <c r="B318" s="163" t="s">
        <v>44</v>
      </c>
      <c r="C318" s="135" t="s">
        <v>46</v>
      </c>
      <c r="D318" s="144" t="s">
        <v>391</v>
      </c>
      <c r="E318" s="146"/>
      <c r="F318" s="329">
        <f t="shared" si="0"/>
        <v>469412</v>
      </c>
    </row>
    <row r="319" spans="1:6" ht="108.75">
      <c r="A319" s="277" t="s">
        <v>705</v>
      </c>
      <c r="B319" s="163" t="s">
        <v>44</v>
      </c>
      <c r="C319" s="135" t="s">
        <v>46</v>
      </c>
      <c r="D319" s="144" t="s">
        <v>392</v>
      </c>
      <c r="E319" s="135"/>
      <c r="F319" s="329">
        <f t="shared" si="0"/>
        <v>469412</v>
      </c>
    </row>
    <row r="320" spans="1:6" ht="62.25">
      <c r="A320" s="277" t="s">
        <v>706</v>
      </c>
      <c r="B320" s="163" t="s">
        <v>44</v>
      </c>
      <c r="C320" s="135" t="s">
        <v>46</v>
      </c>
      <c r="D320" s="144" t="s">
        <v>467</v>
      </c>
      <c r="E320" s="135"/>
      <c r="F320" s="329">
        <f t="shared" si="0"/>
        <v>469412</v>
      </c>
    </row>
    <row r="321" spans="1:6" ht="30.75">
      <c r="A321" s="173" t="s">
        <v>707</v>
      </c>
      <c r="B321" s="163" t="s">
        <v>44</v>
      </c>
      <c r="C321" s="135" t="s">
        <v>46</v>
      </c>
      <c r="D321" s="144" t="s">
        <v>147</v>
      </c>
      <c r="E321" s="135"/>
      <c r="F321" s="329">
        <f t="shared" si="0"/>
        <v>469412</v>
      </c>
    </row>
    <row r="322" spans="1:6" ht="30.75">
      <c r="A322" s="278" t="s">
        <v>169</v>
      </c>
      <c r="B322" s="164" t="s">
        <v>44</v>
      </c>
      <c r="C322" s="132" t="s">
        <v>46</v>
      </c>
      <c r="D322" s="161" t="s">
        <v>147</v>
      </c>
      <c r="E322" s="143">
        <v>200</v>
      </c>
      <c r="F322" s="332">
        <f>'Ведомственная 2019'!G230</f>
        <v>469412</v>
      </c>
    </row>
    <row r="323" spans="1:6" ht="15">
      <c r="A323" s="277" t="s">
        <v>181</v>
      </c>
      <c r="B323" s="135" t="s">
        <v>48</v>
      </c>
      <c r="C323" s="132"/>
      <c r="D323" s="192"/>
      <c r="E323" s="192"/>
      <c r="F323" s="329">
        <f>F324+F330+F357+F378</f>
        <v>24661824.720000003</v>
      </c>
    </row>
    <row r="324" spans="1:6" ht="15">
      <c r="A324" s="277" t="s">
        <v>172</v>
      </c>
      <c r="B324" s="135" t="s">
        <v>48</v>
      </c>
      <c r="C324" s="175" t="s">
        <v>39</v>
      </c>
      <c r="D324" s="192"/>
      <c r="E324" s="192"/>
      <c r="F324" s="329">
        <f>F326</f>
        <v>620844.34</v>
      </c>
    </row>
    <row r="325" spans="1:6" ht="39" customHeight="1">
      <c r="A325" s="153" t="s">
        <v>544</v>
      </c>
      <c r="B325" s="135" t="s">
        <v>48</v>
      </c>
      <c r="C325" s="175" t="s">
        <v>39</v>
      </c>
      <c r="D325" s="167" t="s">
        <v>400</v>
      </c>
      <c r="E325" s="175"/>
      <c r="F325" s="329">
        <f>F326</f>
        <v>620844.34</v>
      </c>
    </row>
    <row r="326" spans="1:6" ht="62.25">
      <c r="A326" s="153" t="s">
        <v>577</v>
      </c>
      <c r="B326" s="135" t="s">
        <v>48</v>
      </c>
      <c r="C326" s="175" t="s">
        <v>39</v>
      </c>
      <c r="D326" s="167" t="s">
        <v>417</v>
      </c>
      <c r="E326" s="192"/>
      <c r="F326" s="329">
        <f>F327</f>
        <v>620844.34</v>
      </c>
    </row>
    <row r="327" spans="1:6" ht="30.75">
      <c r="A327" s="280" t="s">
        <v>223</v>
      </c>
      <c r="B327" s="135" t="s">
        <v>48</v>
      </c>
      <c r="C327" s="175" t="s">
        <v>39</v>
      </c>
      <c r="D327" s="167" t="s">
        <v>468</v>
      </c>
      <c r="E327" s="192"/>
      <c r="F327" s="329">
        <f>F328</f>
        <v>620844.34</v>
      </c>
    </row>
    <row r="328" spans="1:6" ht="30.75">
      <c r="A328" s="280" t="s">
        <v>293</v>
      </c>
      <c r="B328" s="354" t="s">
        <v>48</v>
      </c>
      <c r="C328" s="175" t="s">
        <v>39</v>
      </c>
      <c r="D328" s="197" t="s">
        <v>224</v>
      </c>
      <c r="E328" s="192"/>
      <c r="F328" s="329">
        <f>F329</f>
        <v>620844.34</v>
      </c>
    </row>
    <row r="329" spans="1:6" ht="15">
      <c r="A329" s="278" t="s">
        <v>303</v>
      </c>
      <c r="B329" s="132" t="s">
        <v>48</v>
      </c>
      <c r="C329" s="174" t="s">
        <v>39</v>
      </c>
      <c r="D329" s="193" t="s">
        <v>224</v>
      </c>
      <c r="E329" s="174">
        <v>300</v>
      </c>
      <c r="F329" s="332">
        <f>'Ведомственная 2019'!G237</f>
        <v>620844.34</v>
      </c>
    </row>
    <row r="330" spans="1:6" ht="15">
      <c r="A330" s="277" t="s">
        <v>304</v>
      </c>
      <c r="B330" s="135" t="s">
        <v>48</v>
      </c>
      <c r="C330" s="175" t="s">
        <v>41</v>
      </c>
      <c r="D330" s="192"/>
      <c r="E330" s="192"/>
      <c r="F330" s="329">
        <f>F336+F352+F331</f>
        <v>15790252.21</v>
      </c>
    </row>
    <row r="331" spans="1:6" ht="30.75">
      <c r="A331" s="153" t="s">
        <v>573</v>
      </c>
      <c r="B331" s="135" t="s">
        <v>48</v>
      </c>
      <c r="C331" s="175" t="s">
        <v>41</v>
      </c>
      <c r="D331" s="167" t="s">
        <v>412</v>
      </c>
      <c r="E331" s="192"/>
      <c r="F331" s="329">
        <f>F332</f>
        <v>1477309</v>
      </c>
    </row>
    <row r="332" spans="1:6" ht="62.25">
      <c r="A332" s="153" t="s">
        <v>576</v>
      </c>
      <c r="B332" s="135" t="s">
        <v>48</v>
      </c>
      <c r="C332" s="175" t="s">
        <v>41</v>
      </c>
      <c r="D332" s="139" t="s">
        <v>419</v>
      </c>
      <c r="E332" s="192"/>
      <c r="F332" s="329">
        <f>F333</f>
        <v>1477309</v>
      </c>
    </row>
    <row r="333" spans="1:6" ht="30.75">
      <c r="A333" s="280" t="s">
        <v>279</v>
      </c>
      <c r="B333" s="135" t="s">
        <v>48</v>
      </c>
      <c r="C333" s="175" t="s">
        <v>41</v>
      </c>
      <c r="D333" s="139" t="s">
        <v>466</v>
      </c>
      <c r="E333" s="192"/>
      <c r="F333" s="329">
        <f>F334</f>
        <v>1477309</v>
      </c>
    </row>
    <row r="334" spans="1:6" ht="51" customHeight="1">
      <c r="A334" s="235" t="s">
        <v>25</v>
      </c>
      <c r="B334" s="354" t="s">
        <v>48</v>
      </c>
      <c r="C334" s="175" t="s">
        <v>41</v>
      </c>
      <c r="D334" s="139" t="s">
        <v>492</v>
      </c>
      <c r="E334" s="192"/>
      <c r="F334" s="329">
        <f>F335</f>
        <v>1477309</v>
      </c>
    </row>
    <row r="335" spans="1:6" ht="15">
      <c r="A335" s="278" t="s">
        <v>303</v>
      </c>
      <c r="B335" s="132" t="s">
        <v>48</v>
      </c>
      <c r="C335" s="174" t="s">
        <v>41</v>
      </c>
      <c r="D335" s="141" t="s">
        <v>492</v>
      </c>
      <c r="E335" s="174">
        <v>300</v>
      </c>
      <c r="F335" s="332">
        <f>'Ведомственная 2019'!G432</f>
        <v>1477309</v>
      </c>
    </row>
    <row r="336" spans="1:6" ht="33.75" customHeight="1">
      <c r="A336" s="153" t="s">
        <v>544</v>
      </c>
      <c r="B336" s="135" t="s">
        <v>48</v>
      </c>
      <c r="C336" s="175" t="s">
        <v>41</v>
      </c>
      <c r="D336" s="167" t="s">
        <v>400</v>
      </c>
      <c r="E336" s="154"/>
      <c r="F336" s="329">
        <f>F337</f>
        <v>5784981.21</v>
      </c>
    </row>
    <row r="337" spans="1:6" ht="62.25">
      <c r="A337" s="153" t="s">
        <v>577</v>
      </c>
      <c r="B337" s="135" t="s">
        <v>48</v>
      </c>
      <c r="C337" s="175" t="s">
        <v>41</v>
      </c>
      <c r="D337" s="167" t="s">
        <v>417</v>
      </c>
      <c r="E337" s="154"/>
      <c r="F337" s="329">
        <f>F338</f>
        <v>5784981.21</v>
      </c>
    </row>
    <row r="338" spans="1:6" ht="30.75">
      <c r="A338" s="280" t="s">
        <v>223</v>
      </c>
      <c r="B338" s="135" t="s">
        <v>48</v>
      </c>
      <c r="C338" s="175" t="s">
        <v>41</v>
      </c>
      <c r="D338" s="139" t="s">
        <v>468</v>
      </c>
      <c r="E338" s="152"/>
      <c r="F338" s="329">
        <f>F339+F342+F345</f>
        <v>5784981.21</v>
      </c>
    </row>
    <row r="339" spans="1:6" ht="46.5">
      <c r="A339" s="278" t="s">
        <v>245</v>
      </c>
      <c r="B339" s="132" t="s">
        <v>48</v>
      </c>
      <c r="C339" s="174" t="s">
        <v>41</v>
      </c>
      <c r="D339" s="155" t="s">
        <v>247</v>
      </c>
      <c r="E339" s="151"/>
      <c r="F339" s="332">
        <f>F340+F341</f>
        <v>88958.84</v>
      </c>
    </row>
    <row r="340" spans="1:6" ht="30.75">
      <c r="A340" s="278" t="s">
        <v>169</v>
      </c>
      <c r="B340" s="132" t="s">
        <v>48</v>
      </c>
      <c r="C340" s="174" t="s">
        <v>41</v>
      </c>
      <c r="D340" s="155" t="s">
        <v>247</v>
      </c>
      <c r="E340" s="143">
        <v>200</v>
      </c>
      <c r="F340" s="332">
        <f>'Ведомственная 2019'!G281</f>
        <v>1502.92</v>
      </c>
    </row>
    <row r="341" spans="1:6" ht="15">
      <c r="A341" s="278" t="s">
        <v>303</v>
      </c>
      <c r="B341" s="132" t="s">
        <v>48</v>
      </c>
      <c r="C341" s="174" t="s">
        <v>41</v>
      </c>
      <c r="D341" s="155" t="s">
        <v>247</v>
      </c>
      <c r="E341" s="143">
        <v>300</v>
      </c>
      <c r="F341" s="332">
        <f>'Ведомственная 2019'!G282</f>
        <v>87455.92</v>
      </c>
    </row>
    <row r="342" spans="1:6" ht="32.25" customHeight="1">
      <c r="A342" s="234" t="s">
        <v>283</v>
      </c>
      <c r="B342" s="132" t="s">
        <v>48</v>
      </c>
      <c r="C342" s="174" t="s">
        <v>41</v>
      </c>
      <c r="D342" s="155" t="s">
        <v>248</v>
      </c>
      <c r="E342" s="151"/>
      <c r="F342" s="332">
        <f>F343+F344</f>
        <v>157826.79</v>
      </c>
    </row>
    <row r="343" spans="1:6" ht="30.75">
      <c r="A343" s="278" t="s">
        <v>169</v>
      </c>
      <c r="B343" s="132" t="s">
        <v>48</v>
      </c>
      <c r="C343" s="174" t="s">
        <v>41</v>
      </c>
      <c r="D343" s="155" t="s">
        <v>248</v>
      </c>
      <c r="E343" s="151">
        <v>200</v>
      </c>
      <c r="F343" s="332">
        <f>'Ведомственная 2019'!G284</f>
        <v>2683.67</v>
      </c>
    </row>
    <row r="344" spans="1:6" ht="15">
      <c r="A344" s="278" t="s">
        <v>303</v>
      </c>
      <c r="B344" s="132" t="s">
        <v>48</v>
      </c>
      <c r="C344" s="174" t="s">
        <v>41</v>
      </c>
      <c r="D344" s="155" t="s">
        <v>248</v>
      </c>
      <c r="E344" s="143">
        <v>300</v>
      </c>
      <c r="F344" s="332">
        <f>'Ведомственная 2019'!G285</f>
        <v>155143.12</v>
      </c>
    </row>
    <row r="345" spans="1:6" ht="30.75">
      <c r="A345" s="278" t="s">
        <v>295</v>
      </c>
      <c r="B345" s="132" t="s">
        <v>48</v>
      </c>
      <c r="C345" s="174" t="s">
        <v>41</v>
      </c>
      <c r="D345" s="155" t="s">
        <v>249</v>
      </c>
      <c r="E345" s="151"/>
      <c r="F345" s="332">
        <f>F346+F349</f>
        <v>5538195.58</v>
      </c>
    </row>
    <row r="346" spans="1:6" ht="15">
      <c r="A346" s="234" t="s">
        <v>13</v>
      </c>
      <c r="B346" s="132" t="s">
        <v>48</v>
      </c>
      <c r="C346" s="174" t="s">
        <v>41</v>
      </c>
      <c r="D346" s="155" t="s">
        <v>250</v>
      </c>
      <c r="E346" s="151"/>
      <c r="F346" s="332">
        <f>F347+F348</f>
        <v>4589483.05</v>
      </c>
    </row>
    <row r="347" spans="1:6" ht="30.75">
      <c r="A347" s="278" t="s">
        <v>169</v>
      </c>
      <c r="B347" s="132" t="s">
        <v>48</v>
      </c>
      <c r="C347" s="174" t="s">
        <v>41</v>
      </c>
      <c r="D347" s="155" t="s">
        <v>250</v>
      </c>
      <c r="E347" s="143">
        <v>200</v>
      </c>
      <c r="F347" s="332">
        <f>'Ведомственная 2019'!G288</f>
        <v>77132.38</v>
      </c>
    </row>
    <row r="348" spans="1:6" ht="15">
      <c r="A348" s="278" t="s">
        <v>303</v>
      </c>
      <c r="B348" s="132" t="s">
        <v>48</v>
      </c>
      <c r="C348" s="174" t="s">
        <v>41</v>
      </c>
      <c r="D348" s="155" t="s">
        <v>250</v>
      </c>
      <c r="E348" s="143">
        <v>300</v>
      </c>
      <c r="F348" s="332">
        <f>'Ведомственная 2019'!G289</f>
        <v>4512350.67</v>
      </c>
    </row>
    <row r="349" spans="1:6" ht="15">
      <c r="A349" s="234" t="s">
        <v>52</v>
      </c>
      <c r="B349" s="132" t="s">
        <v>48</v>
      </c>
      <c r="C349" s="174" t="s">
        <v>41</v>
      </c>
      <c r="D349" s="155" t="s">
        <v>251</v>
      </c>
      <c r="E349" s="151"/>
      <c r="F349" s="332">
        <f>F350+F351</f>
        <v>948712.5299999999</v>
      </c>
    </row>
    <row r="350" spans="1:6" ht="30.75">
      <c r="A350" s="278" t="s">
        <v>169</v>
      </c>
      <c r="B350" s="132" t="s">
        <v>48</v>
      </c>
      <c r="C350" s="174" t="s">
        <v>41</v>
      </c>
      <c r="D350" s="155" t="s">
        <v>251</v>
      </c>
      <c r="E350" s="143">
        <v>200</v>
      </c>
      <c r="F350" s="332">
        <f>'Ведомственная 2019'!G291</f>
        <v>16682.57</v>
      </c>
    </row>
    <row r="351" spans="1:6" ht="15">
      <c r="A351" s="278" t="s">
        <v>303</v>
      </c>
      <c r="B351" s="132" t="s">
        <v>48</v>
      </c>
      <c r="C351" s="174" t="s">
        <v>41</v>
      </c>
      <c r="D351" s="155" t="s">
        <v>251</v>
      </c>
      <c r="E351" s="143">
        <v>300</v>
      </c>
      <c r="F351" s="332">
        <f>'Ведомственная 2019'!G292</f>
        <v>932029.96</v>
      </c>
    </row>
    <row r="352" spans="1:6" ht="30.75">
      <c r="A352" s="153" t="s">
        <v>565</v>
      </c>
      <c r="B352" s="135" t="s">
        <v>48</v>
      </c>
      <c r="C352" s="175" t="s">
        <v>41</v>
      </c>
      <c r="D352" s="167" t="s">
        <v>410</v>
      </c>
      <c r="E352" s="192"/>
      <c r="F352" s="329">
        <f>F353</f>
        <v>8527962</v>
      </c>
    </row>
    <row r="353" spans="1:6" ht="62.25">
      <c r="A353" s="153" t="s">
        <v>566</v>
      </c>
      <c r="B353" s="135" t="s">
        <v>48</v>
      </c>
      <c r="C353" s="175" t="s">
        <v>41</v>
      </c>
      <c r="D353" s="167" t="s">
        <v>418</v>
      </c>
      <c r="E353" s="192"/>
      <c r="F353" s="329">
        <f>F354</f>
        <v>8527962</v>
      </c>
    </row>
    <row r="354" spans="1:6" ht="46.5">
      <c r="A354" s="280" t="s">
        <v>261</v>
      </c>
      <c r="B354" s="135" t="s">
        <v>48</v>
      </c>
      <c r="C354" s="175" t="s">
        <v>41</v>
      </c>
      <c r="D354" s="153" t="s">
        <v>469</v>
      </c>
      <c r="E354" s="192"/>
      <c r="F354" s="329">
        <f>F355</f>
        <v>8527962</v>
      </c>
    </row>
    <row r="355" spans="1:6" ht="82.5" customHeight="1">
      <c r="A355" s="235" t="s">
        <v>24</v>
      </c>
      <c r="B355" s="354" t="s">
        <v>48</v>
      </c>
      <c r="C355" s="175" t="s">
        <v>41</v>
      </c>
      <c r="D355" s="153" t="s">
        <v>262</v>
      </c>
      <c r="E355" s="192"/>
      <c r="F355" s="329">
        <f>F356</f>
        <v>8527962</v>
      </c>
    </row>
    <row r="356" spans="1:6" ht="15">
      <c r="A356" s="278" t="s">
        <v>303</v>
      </c>
      <c r="B356" s="132" t="s">
        <v>48</v>
      </c>
      <c r="C356" s="174" t="s">
        <v>41</v>
      </c>
      <c r="D356" s="155" t="s">
        <v>262</v>
      </c>
      <c r="E356" s="174">
        <v>300</v>
      </c>
      <c r="F356" s="332">
        <f>'Ведомственная 2019'!G393</f>
        <v>8527962</v>
      </c>
    </row>
    <row r="357" spans="1:6" ht="15">
      <c r="A357" s="277" t="s">
        <v>182</v>
      </c>
      <c r="B357" s="135" t="s">
        <v>48</v>
      </c>
      <c r="C357" s="175" t="s">
        <v>42</v>
      </c>
      <c r="D357" s="192"/>
      <c r="E357" s="192"/>
      <c r="F357" s="329">
        <f>F358+F363+F373</f>
        <v>6596891.55</v>
      </c>
    </row>
    <row r="358" spans="1:6" ht="30.75">
      <c r="A358" s="139" t="s">
        <v>588</v>
      </c>
      <c r="B358" s="349" t="s">
        <v>48</v>
      </c>
      <c r="C358" s="175" t="s">
        <v>42</v>
      </c>
      <c r="D358" s="144" t="s">
        <v>412</v>
      </c>
      <c r="E358" s="146"/>
      <c r="F358" s="329">
        <f>F359</f>
        <v>300</v>
      </c>
    </row>
    <row r="359" spans="1:6" ht="62.25">
      <c r="A359" s="139" t="s">
        <v>591</v>
      </c>
      <c r="B359" s="349" t="s">
        <v>48</v>
      </c>
      <c r="C359" s="175" t="s">
        <v>42</v>
      </c>
      <c r="D359" s="139" t="s">
        <v>419</v>
      </c>
      <c r="E359" s="143"/>
      <c r="F359" s="329">
        <f>F360</f>
        <v>300</v>
      </c>
    </row>
    <row r="360" spans="1:6" ht="30.75">
      <c r="A360" s="280" t="s">
        <v>277</v>
      </c>
      <c r="B360" s="349" t="s">
        <v>48</v>
      </c>
      <c r="C360" s="175" t="s">
        <v>42</v>
      </c>
      <c r="D360" s="139" t="s">
        <v>465</v>
      </c>
      <c r="E360" s="152"/>
      <c r="F360" s="329">
        <f>F361</f>
        <v>300</v>
      </c>
    </row>
    <row r="361" spans="1:6" ht="35.25" customHeight="1">
      <c r="A361" s="277" t="s">
        <v>176</v>
      </c>
      <c r="B361" s="354" t="s">
        <v>48</v>
      </c>
      <c r="C361" s="175" t="s">
        <v>42</v>
      </c>
      <c r="D361" s="136" t="s">
        <v>278</v>
      </c>
      <c r="E361" s="152"/>
      <c r="F361" s="329">
        <f>F362</f>
        <v>300</v>
      </c>
    </row>
    <row r="362" spans="1:6" ht="62.25">
      <c r="A362" s="278" t="s">
        <v>50</v>
      </c>
      <c r="B362" s="132" t="s">
        <v>48</v>
      </c>
      <c r="C362" s="174" t="s">
        <v>42</v>
      </c>
      <c r="D362" s="133" t="s">
        <v>278</v>
      </c>
      <c r="E362" s="151">
        <v>100</v>
      </c>
      <c r="F362" s="332">
        <f>'Ведомственная 2019'!G438</f>
        <v>300</v>
      </c>
    </row>
    <row r="363" spans="1:6" ht="36" customHeight="1">
      <c r="A363" s="153" t="s">
        <v>544</v>
      </c>
      <c r="B363" s="135" t="s">
        <v>48</v>
      </c>
      <c r="C363" s="175" t="s">
        <v>42</v>
      </c>
      <c r="D363" s="167" t="s">
        <v>400</v>
      </c>
      <c r="E363" s="175"/>
      <c r="F363" s="329">
        <f>F364+F369</f>
        <v>6227762.55</v>
      </c>
    </row>
    <row r="364" spans="1:6" ht="62.25">
      <c r="A364" s="153" t="s">
        <v>577</v>
      </c>
      <c r="B364" s="135" t="s">
        <v>48</v>
      </c>
      <c r="C364" s="175" t="s">
        <v>42</v>
      </c>
      <c r="D364" s="167" t="s">
        <v>417</v>
      </c>
      <c r="E364" s="175"/>
      <c r="F364" s="329">
        <f>F365</f>
        <v>1906635.64</v>
      </c>
    </row>
    <row r="365" spans="1:6" ht="30.75">
      <c r="A365" s="280" t="s">
        <v>223</v>
      </c>
      <c r="B365" s="135" t="s">
        <v>48</v>
      </c>
      <c r="C365" s="175" t="s">
        <v>42</v>
      </c>
      <c r="D365" s="139" t="s">
        <v>468</v>
      </c>
      <c r="E365" s="152"/>
      <c r="F365" s="329">
        <f>F366</f>
        <v>1906635.64</v>
      </c>
    </row>
    <row r="366" spans="1:6" ht="15">
      <c r="A366" s="277" t="s">
        <v>289</v>
      </c>
      <c r="B366" s="135" t="s">
        <v>48</v>
      </c>
      <c r="C366" s="175" t="s">
        <v>42</v>
      </c>
      <c r="D366" s="153" t="s">
        <v>246</v>
      </c>
      <c r="E366" s="154"/>
      <c r="F366" s="329">
        <f>F367+F368</f>
        <v>1906635.64</v>
      </c>
    </row>
    <row r="367" spans="1:6" ht="34.5" customHeight="1">
      <c r="A367" s="277" t="s">
        <v>169</v>
      </c>
      <c r="B367" s="354" t="s">
        <v>48</v>
      </c>
      <c r="C367" s="175" t="s">
        <v>42</v>
      </c>
      <c r="D367" s="153" t="s">
        <v>246</v>
      </c>
      <c r="E367" s="146">
        <v>200</v>
      </c>
      <c r="F367" s="329">
        <f>'Ведомственная 2019'!G298</f>
        <v>149.64</v>
      </c>
    </row>
    <row r="368" spans="1:6" ht="15">
      <c r="A368" s="278" t="s">
        <v>303</v>
      </c>
      <c r="B368" s="132" t="s">
        <v>48</v>
      </c>
      <c r="C368" s="174" t="s">
        <v>42</v>
      </c>
      <c r="D368" s="155" t="s">
        <v>246</v>
      </c>
      <c r="E368" s="143">
        <v>300</v>
      </c>
      <c r="F368" s="332">
        <f>'Ведомственная 2019'!G299</f>
        <v>1906486</v>
      </c>
    </row>
    <row r="369" spans="1:6" ht="78">
      <c r="A369" s="153" t="s">
        <v>547</v>
      </c>
      <c r="B369" s="135" t="s">
        <v>48</v>
      </c>
      <c r="C369" s="175" t="s">
        <v>42</v>
      </c>
      <c r="D369" s="167" t="s">
        <v>416</v>
      </c>
      <c r="E369" s="192"/>
      <c r="F369" s="329">
        <f>F370</f>
        <v>4321126.91</v>
      </c>
    </row>
    <row r="370" spans="1:6" ht="62.25">
      <c r="A370" s="277" t="s">
        <v>225</v>
      </c>
      <c r="B370" s="135" t="s">
        <v>48</v>
      </c>
      <c r="C370" s="175" t="s">
        <v>42</v>
      </c>
      <c r="D370" s="139" t="s">
        <v>470</v>
      </c>
      <c r="E370" s="192"/>
      <c r="F370" s="329">
        <f>F371</f>
        <v>4321126.91</v>
      </c>
    </row>
    <row r="371" spans="1:6" ht="39.75" customHeight="1">
      <c r="A371" s="235" t="s">
        <v>183</v>
      </c>
      <c r="B371" s="354" t="s">
        <v>48</v>
      </c>
      <c r="C371" s="175" t="s">
        <v>42</v>
      </c>
      <c r="D371" s="153" t="s">
        <v>226</v>
      </c>
      <c r="E371" s="192"/>
      <c r="F371" s="329">
        <f>F372</f>
        <v>4321126.91</v>
      </c>
    </row>
    <row r="372" spans="1:6" ht="15">
      <c r="A372" s="278" t="s">
        <v>303</v>
      </c>
      <c r="B372" s="132" t="s">
        <v>48</v>
      </c>
      <c r="C372" s="174" t="s">
        <v>42</v>
      </c>
      <c r="D372" s="155" t="s">
        <v>226</v>
      </c>
      <c r="E372" s="174">
        <v>300</v>
      </c>
      <c r="F372" s="332">
        <f>'Ведомственная 2019'!G243</f>
        <v>4321126.91</v>
      </c>
    </row>
    <row r="373" spans="1:6" ht="30.75">
      <c r="A373" s="153" t="s">
        <v>565</v>
      </c>
      <c r="B373" s="135" t="s">
        <v>48</v>
      </c>
      <c r="C373" s="175" t="s">
        <v>42</v>
      </c>
      <c r="D373" s="167" t="s">
        <v>410</v>
      </c>
      <c r="E373" s="192"/>
      <c r="F373" s="329">
        <f>F374</f>
        <v>368829</v>
      </c>
    </row>
    <row r="374" spans="1:6" ht="62.25">
      <c r="A374" s="153" t="s">
        <v>578</v>
      </c>
      <c r="B374" s="135" t="s">
        <v>48</v>
      </c>
      <c r="C374" s="175" t="s">
        <v>42</v>
      </c>
      <c r="D374" s="167" t="s">
        <v>418</v>
      </c>
      <c r="E374" s="192"/>
      <c r="F374" s="329">
        <f>F375</f>
        <v>368829</v>
      </c>
    </row>
    <row r="375" spans="1:6" ht="30.75">
      <c r="A375" s="280" t="s">
        <v>255</v>
      </c>
      <c r="B375" s="135" t="s">
        <v>48</v>
      </c>
      <c r="C375" s="175" t="s">
        <v>42</v>
      </c>
      <c r="D375" s="139" t="s">
        <v>453</v>
      </c>
      <c r="E375" s="192"/>
      <c r="F375" s="329">
        <f>F376</f>
        <v>368829</v>
      </c>
    </row>
    <row r="376" spans="1:6" ht="18" customHeight="1">
      <c r="A376" s="277" t="s">
        <v>36</v>
      </c>
      <c r="B376" s="354" t="s">
        <v>48</v>
      </c>
      <c r="C376" s="175" t="s">
        <v>42</v>
      </c>
      <c r="D376" s="153" t="s">
        <v>272</v>
      </c>
      <c r="E376" s="192"/>
      <c r="F376" s="329">
        <f>F377</f>
        <v>368829</v>
      </c>
    </row>
    <row r="377" spans="1:6" ht="15">
      <c r="A377" s="278" t="s">
        <v>303</v>
      </c>
      <c r="B377" s="132" t="s">
        <v>48</v>
      </c>
      <c r="C377" s="174" t="s">
        <v>42</v>
      </c>
      <c r="D377" s="155" t="s">
        <v>272</v>
      </c>
      <c r="E377" s="174" t="s">
        <v>344</v>
      </c>
      <c r="F377" s="332">
        <f>'Ведомственная 2019'!G399</f>
        <v>368829</v>
      </c>
    </row>
    <row r="378" spans="1:6" ht="15">
      <c r="A378" s="277" t="s">
        <v>53</v>
      </c>
      <c r="B378" s="135" t="s">
        <v>48</v>
      </c>
      <c r="C378" s="175" t="s">
        <v>45</v>
      </c>
      <c r="D378" s="192"/>
      <c r="E378" s="192"/>
      <c r="F378" s="329">
        <f>F379+F385</f>
        <v>1653836.6199999999</v>
      </c>
    </row>
    <row r="379" spans="1:6" ht="31.5" customHeight="1">
      <c r="A379" s="153" t="s">
        <v>544</v>
      </c>
      <c r="B379" s="135" t="s">
        <v>48</v>
      </c>
      <c r="C379" s="175" t="s">
        <v>45</v>
      </c>
      <c r="D379" s="167" t="s">
        <v>400</v>
      </c>
      <c r="E379" s="175"/>
      <c r="F379" s="329">
        <f>F380</f>
        <v>1416232.17</v>
      </c>
    </row>
    <row r="380" spans="1:6" ht="78">
      <c r="A380" s="153" t="s">
        <v>579</v>
      </c>
      <c r="B380" s="135" t="s">
        <v>48</v>
      </c>
      <c r="C380" s="175" t="s">
        <v>45</v>
      </c>
      <c r="D380" s="167" t="s">
        <v>415</v>
      </c>
      <c r="E380" s="192"/>
      <c r="F380" s="329">
        <f>F381</f>
        <v>1416232.17</v>
      </c>
    </row>
    <row r="381" spans="1:6" ht="46.5">
      <c r="A381" s="280" t="s">
        <v>227</v>
      </c>
      <c r="B381" s="135" t="s">
        <v>48</v>
      </c>
      <c r="C381" s="175" t="s">
        <v>45</v>
      </c>
      <c r="D381" s="139" t="s">
        <v>471</v>
      </c>
      <c r="E381" s="192"/>
      <c r="F381" s="329">
        <f>F382</f>
        <v>1416232.17</v>
      </c>
    </row>
    <row r="382" spans="1:6" ht="46.5">
      <c r="A382" s="235" t="s">
        <v>20</v>
      </c>
      <c r="B382" s="354" t="s">
        <v>48</v>
      </c>
      <c r="C382" s="175" t="s">
        <v>45</v>
      </c>
      <c r="D382" s="139" t="s">
        <v>228</v>
      </c>
      <c r="E382" s="192"/>
      <c r="F382" s="329">
        <f>F383+F384</f>
        <v>1416232.17</v>
      </c>
    </row>
    <row r="383" spans="1:6" ht="62.25">
      <c r="A383" s="278" t="s">
        <v>50</v>
      </c>
      <c r="B383" s="132" t="s">
        <v>48</v>
      </c>
      <c r="C383" s="174" t="s">
        <v>45</v>
      </c>
      <c r="D383" s="141" t="s">
        <v>228</v>
      </c>
      <c r="E383" s="174">
        <v>100</v>
      </c>
      <c r="F383" s="332">
        <f>'Ведомственная 2019'!G249</f>
        <v>1365734.66</v>
      </c>
    </row>
    <row r="384" spans="1:6" ht="30.75">
      <c r="A384" s="278" t="s">
        <v>169</v>
      </c>
      <c r="B384" s="132" t="s">
        <v>48</v>
      </c>
      <c r="C384" s="174" t="s">
        <v>45</v>
      </c>
      <c r="D384" s="141" t="s">
        <v>228</v>
      </c>
      <c r="E384" s="174">
        <v>200</v>
      </c>
      <c r="F384" s="332">
        <f>'Ведомственная 2019'!G250</f>
        <v>50497.51</v>
      </c>
    </row>
    <row r="385" spans="1:6" ht="46.5">
      <c r="A385" s="153" t="s">
        <v>580</v>
      </c>
      <c r="B385" s="135" t="s">
        <v>48</v>
      </c>
      <c r="C385" s="135" t="s">
        <v>45</v>
      </c>
      <c r="D385" s="167" t="s">
        <v>406</v>
      </c>
      <c r="E385" s="175"/>
      <c r="F385" s="329">
        <f>F386</f>
        <v>237604.45</v>
      </c>
    </row>
    <row r="386" spans="1:6" ht="62.25">
      <c r="A386" s="153" t="s">
        <v>581</v>
      </c>
      <c r="B386" s="135" t="s">
        <v>48</v>
      </c>
      <c r="C386" s="135" t="s">
        <v>45</v>
      </c>
      <c r="D386" s="167" t="s">
        <v>475</v>
      </c>
      <c r="E386" s="192"/>
      <c r="F386" s="329">
        <f>F387</f>
        <v>237604.45</v>
      </c>
    </row>
    <row r="387" spans="1:6" ht="33.75" customHeight="1">
      <c r="A387" s="153" t="s">
        <v>229</v>
      </c>
      <c r="B387" s="135" t="s">
        <v>48</v>
      </c>
      <c r="C387" s="135" t="s">
        <v>45</v>
      </c>
      <c r="D387" s="139" t="s">
        <v>478</v>
      </c>
      <c r="E387" s="192"/>
      <c r="F387" s="329">
        <f>F388</f>
        <v>237604.45</v>
      </c>
    </row>
    <row r="388" spans="1:6" ht="46.5">
      <c r="A388" s="280" t="s">
        <v>330</v>
      </c>
      <c r="B388" s="354" t="s">
        <v>48</v>
      </c>
      <c r="C388" s="354" t="s">
        <v>45</v>
      </c>
      <c r="D388" s="153" t="s">
        <v>230</v>
      </c>
      <c r="E388" s="192"/>
      <c r="F388" s="329">
        <f>F389</f>
        <v>237604.45</v>
      </c>
    </row>
    <row r="389" spans="1:6" ht="62.25">
      <c r="A389" s="278" t="s">
        <v>50</v>
      </c>
      <c r="B389" s="132" t="s">
        <v>48</v>
      </c>
      <c r="C389" s="132" t="s">
        <v>45</v>
      </c>
      <c r="D389" s="155" t="s">
        <v>230</v>
      </c>
      <c r="E389" s="174">
        <v>100</v>
      </c>
      <c r="F389" s="332">
        <f>'Ведомственная 2019'!G255</f>
        <v>237604.45</v>
      </c>
    </row>
    <row r="390" spans="1:6" ht="15">
      <c r="A390" s="277" t="s">
        <v>31</v>
      </c>
      <c r="B390" s="163" t="s">
        <v>282</v>
      </c>
      <c r="C390" s="192" t="s">
        <v>339</v>
      </c>
      <c r="D390" s="192" t="s">
        <v>339</v>
      </c>
      <c r="E390" s="192"/>
      <c r="F390" s="329">
        <f aca="true" t="shared" si="1" ref="F390:F395">F391</f>
        <v>244900</v>
      </c>
    </row>
    <row r="391" spans="1:6" ht="15">
      <c r="A391" s="277" t="s">
        <v>32</v>
      </c>
      <c r="B391" s="135" t="s">
        <v>282</v>
      </c>
      <c r="C391" s="175" t="s">
        <v>39</v>
      </c>
      <c r="D391" s="192" t="s">
        <v>339</v>
      </c>
      <c r="E391" s="192"/>
      <c r="F391" s="329">
        <f t="shared" si="1"/>
        <v>244900</v>
      </c>
    </row>
    <row r="392" spans="1:6" ht="65.25" customHeight="1">
      <c r="A392" s="153" t="s">
        <v>568</v>
      </c>
      <c r="B392" s="135" t="s">
        <v>282</v>
      </c>
      <c r="C392" s="135" t="s">
        <v>39</v>
      </c>
      <c r="D392" s="167" t="s">
        <v>411</v>
      </c>
      <c r="E392" s="154"/>
      <c r="F392" s="329">
        <f t="shared" si="1"/>
        <v>244900</v>
      </c>
    </row>
    <row r="393" spans="1:6" ht="93">
      <c r="A393" s="277" t="s">
        <v>582</v>
      </c>
      <c r="B393" s="135" t="s">
        <v>282</v>
      </c>
      <c r="C393" s="135" t="s">
        <v>39</v>
      </c>
      <c r="D393" s="167" t="s">
        <v>414</v>
      </c>
      <c r="E393" s="154"/>
      <c r="F393" s="329">
        <f>F394+F397</f>
        <v>244900</v>
      </c>
    </row>
    <row r="394" spans="1:6" ht="62.25">
      <c r="A394" s="280" t="s">
        <v>239</v>
      </c>
      <c r="B394" s="135" t="s">
        <v>282</v>
      </c>
      <c r="C394" s="135" t="s">
        <v>39</v>
      </c>
      <c r="D394" s="139" t="s">
        <v>472</v>
      </c>
      <c r="E394" s="152"/>
      <c r="F394" s="329">
        <f t="shared" si="1"/>
        <v>234900</v>
      </c>
    </row>
    <row r="395" spans="1:6" ht="62.25">
      <c r="A395" s="277" t="s">
        <v>281</v>
      </c>
      <c r="B395" s="354" t="s">
        <v>282</v>
      </c>
      <c r="C395" s="354" t="s">
        <v>39</v>
      </c>
      <c r="D395" s="139" t="s">
        <v>240</v>
      </c>
      <c r="E395" s="152"/>
      <c r="F395" s="329">
        <f t="shared" si="1"/>
        <v>234900</v>
      </c>
    </row>
    <row r="396" spans="1:6" ht="30.75">
      <c r="A396" s="278" t="s">
        <v>169</v>
      </c>
      <c r="B396" s="132" t="s">
        <v>282</v>
      </c>
      <c r="C396" s="132" t="s">
        <v>39</v>
      </c>
      <c r="D396" s="141" t="s">
        <v>240</v>
      </c>
      <c r="E396" s="156">
        <v>200</v>
      </c>
      <c r="F396" s="332">
        <f>'Ведомственная 2019'!G262</f>
        <v>234900</v>
      </c>
    </row>
    <row r="397" spans="1:6" ht="46.5">
      <c r="A397" s="280" t="s">
        <v>372</v>
      </c>
      <c r="B397" s="135" t="s">
        <v>282</v>
      </c>
      <c r="C397" s="135" t="s">
        <v>39</v>
      </c>
      <c r="D397" s="139" t="s">
        <v>473</v>
      </c>
      <c r="E397" s="152"/>
      <c r="F397" s="329">
        <f>F398</f>
        <v>10000</v>
      </c>
    </row>
    <row r="398" spans="1:6" ht="62.25">
      <c r="A398" s="277" t="s">
        <v>281</v>
      </c>
      <c r="B398" s="354" t="s">
        <v>282</v>
      </c>
      <c r="C398" s="354" t="s">
        <v>39</v>
      </c>
      <c r="D398" s="139" t="s">
        <v>371</v>
      </c>
      <c r="E398" s="152"/>
      <c r="F398" s="329">
        <f>F399</f>
        <v>10000</v>
      </c>
    </row>
    <row r="399" spans="1:6" ht="30.75">
      <c r="A399" s="278" t="s">
        <v>169</v>
      </c>
      <c r="B399" s="132" t="s">
        <v>282</v>
      </c>
      <c r="C399" s="132" t="s">
        <v>39</v>
      </c>
      <c r="D399" s="141" t="s">
        <v>371</v>
      </c>
      <c r="E399" s="143">
        <v>200</v>
      </c>
      <c r="F399" s="332">
        <f>'Ведомственная 2019'!G265</f>
        <v>10000</v>
      </c>
    </row>
    <row r="400" spans="1:6" ht="46.5">
      <c r="A400" s="277" t="s">
        <v>286</v>
      </c>
      <c r="B400" s="163" t="s">
        <v>291</v>
      </c>
      <c r="C400" s="174"/>
      <c r="D400" s="192" t="s">
        <v>339</v>
      </c>
      <c r="E400" s="192"/>
      <c r="F400" s="329">
        <f>F401+F407</f>
        <v>5191331</v>
      </c>
    </row>
    <row r="401" spans="1:6" ht="46.5">
      <c r="A401" s="277" t="s">
        <v>49</v>
      </c>
      <c r="B401" s="135" t="s">
        <v>291</v>
      </c>
      <c r="C401" s="175" t="s">
        <v>39</v>
      </c>
      <c r="D401" s="192" t="s">
        <v>339</v>
      </c>
      <c r="E401" s="203"/>
      <c r="F401" s="329">
        <f>F402</f>
        <v>4731461</v>
      </c>
    </row>
    <row r="402" spans="1:6" ht="46.5">
      <c r="A402" s="153" t="s">
        <v>583</v>
      </c>
      <c r="B402" s="135" t="s">
        <v>291</v>
      </c>
      <c r="C402" s="175" t="s">
        <v>39</v>
      </c>
      <c r="D402" s="167" t="s">
        <v>395</v>
      </c>
      <c r="E402" s="203"/>
      <c r="F402" s="329">
        <f>F406</f>
        <v>4731461</v>
      </c>
    </row>
    <row r="403" spans="1:6" ht="62.25">
      <c r="A403" s="153" t="s">
        <v>584</v>
      </c>
      <c r="B403" s="135" t="s">
        <v>291</v>
      </c>
      <c r="C403" s="175" t="s">
        <v>39</v>
      </c>
      <c r="D403" s="167" t="s">
        <v>413</v>
      </c>
      <c r="E403" s="203"/>
      <c r="F403" s="329">
        <f>F404</f>
        <v>4731461</v>
      </c>
    </row>
    <row r="404" spans="1:6" ht="46.5">
      <c r="A404" s="280" t="s">
        <v>253</v>
      </c>
      <c r="B404" s="135" t="s">
        <v>291</v>
      </c>
      <c r="C404" s="175" t="s">
        <v>39</v>
      </c>
      <c r="D404" s="153" t="s">
        <v>474</v>
      </c>
      <c r="E404" s="203"/>
      <c r="F404" s="329">
        <f>F405</f>
        <v>4731461</v>
      </c>
    </row>
    <row r="405" spans="1:6" ht="50.25" customHeight="1">
      <c r="A405" s="235" t="s">
        <v>236</v>
      </c>
      <c r="B405" s="298" t="s">
        <v>291</v>
      </c>
      <c r="C405" s="175" t="s">
        <v>39</v>
      </c>
      <c r="D405" s="153" t="s">
        <v>252</v>
      </c>
      <c r="E405" s="203"/>
      <c r="F405" s="329">
        <f>F406</f>
        <v>4731461</v>
      </c>
    </row>
    <row r="406" spans="1:6" ht="19.5" customHeight="1">
      <c r="A406" s="155" t="s">
        <v>302</v>
      </c>
      <c r="B406" s="132" t="s">
        <v>291</v>
      </c>
      <c r="C406" s="174" t="s">
        <v>39</v>
      </c>
      <c r="D406" s="155" t="s">
        <v>252</v>
      </c>
      <c r="E406" s="156">
        <v>500</v>
      </c>
      <c r="F406" s="332">
        <f>'Ведомственная 2019'!G306</f>
        <v>4731461</v>
      </c>
    </row>
    <row r="407" spans="1:6" ht="30.75">
      <c r="A407" s="138" t="s">
        <v>623</v>
      </c>
      <c r="B407" s="298" t="s">
        <v>291</v>
      </c>
      <c r="C407" s="163" t="s">
        <v>41</v>
      </c>
      <c r="D407" s="139"/>
      <c r="E407" s="146"/>
      <c r="F407" s="329">
        <f>F408</f>
        <v>459870</v>
      </c>
    </row>
    <row r="408" spans="1:6" ht="46.5">
      <c r="A408" s="139" t="s">
        <v>583</v>
      </c>
      <c r="B408" s="298" t="s">
        <v>291</v>
      </c>
      <c r="C408" s="163" t="s">
        <v>41</v>
      </c>
      <c r="D408" s="139" t="s">
        <v>395</v>
      </c>
      <c r="E408" s="146"/>
      <c r="F408" s="329">
        <f>F409</f>
        <v>459870</v>
      </c>
    </row>
    <row r="409" spans="1:6" ht="64.5" customHeight="1">
      <c r="A409" s="139" t="s">
        <v>584</v>
      </c>
      <c r="B409" s="299" t="s">
        <v>291</v>
      </c>
      <c r="C409" s="163" t="s">
        <v>41</v>
      </c>
      <c r="D409" s="139" t="s">
        <v>413</v>
      </c>
      <c r="E409" s="146"/>
      <c r="F409" s="329">
        <f>F410</f>
        <v>459870</v>
      </c>
    </row>
    <row r="410" spans="1:6" ht="78">
      <c r="A410" s="280" t="s">
        <v>624</v>
      </c>
      <c r="B410" s="298" t="s">
        <v>291</v>
      </c>
      <c r="C410" s="163" t="s">
        <v>41</v>
      </c>
      <c r="D410" s="139" t="s">
        <v>625</v>
      </c>
      <c r="E410" s="146"/>
      <c r="F410" s="329">
        <f>F411</f>
        <v>459870</v>
      </c>
    </row>
    <row r="411" spans="1:6" ht="46.5">
      <c r="A411" s="139" t="s">
        <v>626</v>
      </c>
      <c r="B411" s="298" t="s">
        <v>291</v>
      </c>
      <c r="C411" s="163" t="s">
        <v>41</v>
      </c>
      <c r="D411" s="139" t="s">
        <v>627</v>
      </c>
      <c r="E411" s="146"/>
      <c r="F411" s="329">
        <f>F412</f>
        <v>459870</v>
      </c>
    </row>
    <row r="412" spans="1:6" ht="20.25" customHeight="1">
      <c r="A412" s="141" t="s">
        <v>302</v>
      </c>
      <c r="B412" s="179" t="s">
        <v>291</v>
      </c>
      <c r="C412" s="164" t="s">
        <v>41</v>
      </c>
      <c r="D412" s="141" t="s">
        <v>627</v>
      </c>
      <c r="E412" s="143">
        <v>500</v>
      </c>
      <c r="F412" s="332">
        <f>'Ведомственная 2019'!G312</f>
        <v>459870</v>
      </c>
    </row>
  </sheetData>
  <sheetProtection/>
  <autoFilter ref="B10:E406"/>
  <mergeCells count="3">
    <mergeCell ref="A5:F5"/>
    <mergeCell ref="D1:F1"/>
    <mergeCell ref="D2: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483"/>
  <sheetViews>
    <sheetView showZeros="0" view="pageBreakPreview" zoomScale="90" zoomScaleNormal="75" zoomScaleSheetLayoutView="90" zoomScalePageLayoutView="0" workbookViewId="0" topLeftCell="A344">
      <selection activeCell="H407" sqref="H407:I410"/>
    </sheetView>
  </sheetViews>
  <sheetFormatPr defaultColWidth="9.125" defaultRowHeight="12.75"/>
  <cols>
    <col min="1" max="1" width="68.50390625" style="114" customWidth="1"/>
    <col min="2" max="2" width="8.50390625" style="100" customWidth="1"/>
    <col min="3" max="3" width="5.625" style="100" customWidth="1"/>
    <col min="4" max="4" width="6.50390625" style="100" customWidth="1"/>
    <col min="5" max="5" width="16.50390625" style="100" customWidth="1"/>
    <col min="6" max="6" width="6.375" style="100" customWidth="1"/>
    <col min="7" max="7" width="17.875" style="100" customWidth="1"/>
    <col min="8" max="8" width="12.75390625" style="70" customWidth="1"/>
    <col min="9" max="9" width="13.75390625" style="3" bestFit="1" customWidth="1"/>
    <col min="10" max="16384" width="9.125" style="3" customWidth="1"/>
  </cols>
  <sheetData>
    <row r="1" spans="2:7" ht="16.5" customHeight="1">
      <c r="B1" s="363" t="s">
        <v>765</v>
      </c>
      <c r="C1" s="363"/>
      <c r="D1" s="363"/>
      <c r="E1" s="363"/>
      <c r="F1" s="363"/>
      <c r="G1" s="363"/>
    </row>
    <row r="2" spans="1:10" s="2" customFormat="1" ht="16.5" customHeight="1">
      <c r="A2" s="118"/>
      <c r="B2" s="368" t="s">
        <v>767</v>
      </c>
      <c r="C2" s="369"/>
      <c r="D2" s="369"/>
      <c r="E2" s="369"/>
      <c r="F2" s="369"/>
      <c r="G2" s="369"/>
      <c r="H2" s="268"/>
      <c r="I2" s="237"/>
      <c r="J2" s="237"/>
    </row>
    <row r="3" spans="1:10" s="2" customFormat="1" ht="16.5" customHeight="1">
      <c r="A3" s="119" t="s">
        <v>184</v>
      </c>
      <c r="B3" s="369"/>
      <c r="C3" s="369"/>
      <c r="D3" s="369"/>
      <c r="E3" s="369"/>
      <c r="F3" s="369"/>
      <c r="G3" s="369"/>
      <c r="H3" s="268"/>
      <c r="I3" s="237"/>
      <c r="J3" s="237"/>
    </row>
    <row r="4" spans="1:10" s="2" customFormat="1" ht="73.5" customHeight="1">
      <c r="A4" s="120"/>
      <c r="B4" s="369"/>
      <c r="C4" s="369"/>
      <c r="D4" s="369"/>
      <c r="E4" s="369"/>
      <c r="F4" s="369"/>
      <c r="G4" s="369"/>
      <c r="H4" s="268"/>
      <c r="I4" s="237"/>
      <c r="J4" s="237"/>
    </row>
    <row r="5" spans="1:10" s="2" customFormat="1" ht="5.25" customHeight="1">
      <c r="A5" s="119" t="s">
        <v>184</v>
      </c>
      <c r="B5" s="367"/>
      <c r="C5" s="367"/>
      <c r="D5" s="367"/>
      <c r="E5" s="367"/>
      <c r="F5" s="367"/>
      <c r="G5" s="367"/>
      <c r="H5" s="268"/>
      <c r="I5" s="237"/>
      <c r="J5" s="237"/>
    </row>
    <row r="6" spans="1:10" s="2" customFormat="1" ht="18.75" customHeight="1" hidden="1">
      <c r="A6" s="119" t="s">
        <v>184</v>
      </c>
      <c r="B6" s="367"/>
      <c r="C6" s="367"/>
      <c r="D6" s="367"/>
      <c r="E6" s="367"/>
      <c r="F6" s="367"/>
      <c r="G6" s="367"/>
      <c r="H6" s="268"/>
      <c r="I6" s="237"/>
      <c r="J6" s="237"/>
    </row>
    <row r="7" spans="1:10" s="2" customFormat="1" ht="15" hidden="1">
      <c r="A7" s="119" t="s">
        <v>184</v>
      </c>
      <c r="B7" s="121"/>
      <c r="C7" s="96"/>
      <c r="D7" s="96"/>
      <c r="E7" s="96"/>
      <c r="F7" s="96"/>
      <c r="G7" s="96"/>
      <c r="H7" s="268"/>
      <c r="I7" s="237"/>
      <c r="J7" s="237"/>
    </row>
    <row r="8" spans="1:10" s="2" customFormat="1" ht="20.25">
      <c r="A8" s="122" t="s">
        <v>171</v>
      </c>
      <c r="B8" s="123"/>
      <c r="C8" s="124"/>
      <c r="D8" s="124"/>
      <c r="E8" s="124"/>
      <c r="F8" s="124"/>
      <c r="G8" s="104"/>
      <c r="H8" s="268"/>
      <c r="I8" s="237"/>
      <c r="J8" s="237"/>
    </row>
    <row r="9" spans="1:10" s="2" customFormat="1" ht="22.5" customHeight="1">
      <c r="A9" s="366" t="s">
        <v>760</v>
      </c>
      <c r="B9" s="366"/>
      <c r="C9" s="125"/>
      <c r="D9" s="125"/>
      <c r="E9" s="125"/>
      <c r="F9" s="125"/>
      <c r="G9" s="104"/>
      <c r="H9" s="268"/>
      <c r="I9" s="237"/>
      <c r="J9" s="237"/>
    </row>
    <row r="10" spans="1:10" s="2" customFormat="1" ht="20.25" hidden="1">
      <c r="A10" s="126"/>
      <c r="B10" s="127"/>
      <c r="C10" s="125"/>
      <c r="D10" s="125"/>
      <c r="E10" s="125"/>
      <c r="F10" s="125"/>
      <c r="G10" s="104"/>
      <c r="H10" s="268"/>
      <c r="I10" s="237"/>
      <c r="J10" s="237"/>
    </row>
    <row r="11" spans="1:10" s="2" customFormat="1" ht="14.25" customHeight="1">
      <c r="A11" s="128" t="s">
        <v>184</v>
      </c>
      <c r="B11" s="125"/>
      <c r="C11" s="125"/>
      <c r="D11" s="125"/>
      <c r="E11" s="125"/>
      <c r="F11" s="125"/>
      <c r="G11" s="105" t="s">
        <v>10</v>
      </c>
      <c r="H11" s="268"/>
      <c r="I11" s="237"/>
      <c r="J11" s="237"/>
    </row>
    <row r="12" spans="1:10" s="4" customFormat="1" ht="31.5" customHeight="1">
      <c r="A12" s="365" t="s">
        <v>26</v>
      </c>
      <c r="B12" s="365" t="s">
        <v>28</v>
      </c>
      <c r="C12" s="365" t="s">
        <v>296</v>
      </c>
      <c r="D12" s="365" t="s">
        <v>297</v>
      </c>
      <c r="E12" s="365" t="s">
        <v>298</v>
      </c>
      <c r="F12" s="365" t="s">
        <v>299</v>
      </c>
      <c r="G12" s="365" t="s">
        <v>333</v>
      </c>
      <c r="H12" s="70"/>
      <c r="I12" s="262"/>
      <c r="J12" s="262"/>
    </row>
    <row r="13" spans="1:10" s="4" customFormat="1" ht="3.75" customHeight="1">
      <c r="A13" s="365"/>
      <c r="B13" s="365"/>
      <c r="C13" s="365"/>
      <c r="D13" s="365"/>
      <c r="E13" s="365"/>
      <c r="F13" s="365"/>
      <c r="G13" s="365"/>
      <c r="H13" s="70"/>
      <c r="I13" s="262"/>
      <c r="J13" s="262"/>
    </row>
    <row r="14" spans="1:10" s="62" customFormat="1" ht="15">
      <c r="A14" s="143">
        <v>1</v>
      </c>
      <c r="B14" s="99">
        <v>2</v>
      </c>
      <c r="C14" s="99">
        <v>3</v>
      </c>
      <c r="D14" s="99">
        <v>4</v>
      </c>
      <c r="E14" s="99">
        <v>5</v>
      </c>
      <c r="F14" s="99">
        <v>6</v>
      </c>
      <c r="G14" s="99">
        <v>7</v>
      </c>
      <c r="H14" s="269"/>
      <c r="J14" s="263"/>
    </row>
    <row r="15" spans="1:10" s="9" customFormat="1" ht="16.5" customHeight="1">
      <c r="A15" s="275" t="s">
        <v>174</v>
      </c>
      <c r="B15" s="129"/>
      <c r="C15" s="129"/>
      <c r="D15" s="129"/>
      <c r="E15" s="130"/>
      <c r="F15" s="129"/>
      <c r="G15" s="333">
        <f>G16+G266+G313+G400+G439</f>
        <v>365118094.12</v>
      </c>
      <c r="H15" s="71"/>
      <c r="I15" s="338"/>
      <c r="J15" s="237"/>
    </row>
    <row r="16" spans="1:10" s="63" customFormat="1" ht="15">
      <c r="A16" s="276" t="s">
        <v>37</v>
      </c>
      <c r="B16" s="131" t="s">
        <v>38</v>
      </c>
      <c r="C16" s="132"/>
      <c r="D16" s="132"/>
      <c r="E16" s="133"/>
      <c r="F16" s="132"/>
      <c r="G16" s="329">
        <f>G17+G115+G126+G175+G199+G218+G231+G256+G224</f>
        <v>67181660.22999999</v>
      </c>
      <c r="H16" s="72"/>
      <c r="I16" s="264"/>
      <c r="J16" s="264"/>
    </row>
    <row r="17" spans="1:10" s="64" customFormat="1" ht="16.5" customHeight="1">
      <c r="A17" s="277" t="s">
        <v>12</v>
      </c>
      <c r="B17" s="131" t="s">
        <v>38</v>
      </c>
      <c r="C17" s="135" t="s">
        <v>39</v>
      </c>
      <c r="D17" s="135"/>
      <c r="E17" s="136"/>
      <c r="F17" s="135"/>
      <c r="G17" s="334">
        <f>G18+G23+G40+G45</f>
        <v>30262452.83</v>
      </c>
      <c r="H17" s="73"/>
      <c r="I17" s="265"/>
      <c r="J17" s="265"/>
    </row>
    <row r="18" spans="1:10" s="65" customFormat="1" ht="36" customHeight="1">
      <c r="A18" s="277" t="s">
        <v>14</v>
      </c>
      <c r="B18" s="131" t="s">
        <v>38</v>
      </c>
      <c r="C18" s="135" t="s">
        <v>39</v>
      </c>
      <c r="D18" s="135" t="s">
        <v>40</v>
      </c>
      <c r="E18" s="137"/>
      <c r="F18" s="135"/>
      <c r="G18" s="330">
        <f>G19</f>
        <v>1367826.83</v>
      </c>
      <c r="H18" s="74"/>
      <c r="I18" s="265"/>
      <c r="J18" s="265"/>
    </row>
    <row r="19" spans="1:10" s="66" customFormat="1" ht="33" customHeight="1">
      <c r="A19" s="139" t="s">
        <v>192</v>
      </c>
      <c r="B19" s="131" t="s">
        <v>38</v>
      </c>
      <c r="C19" s="135" t="s">
        <v>39</v>
      </c>
      <c r="D19" s="135" t="s">
        <v>40</v>
      </c>
      <c r="E19" s="139" t="s">
        <v>385</v>
      </c>
      <c r="F19" s="135"/>
      <c r="G19" s="330">
        <f>G22</f>
        <v>1367826.83</v>
      </c>
      <c r="H19" s="69"/>
      <c r="I19" s="265"/>
      <c r="J19" s="265"/>
    </row>
    <row r="20" spans="1:10" s="67" customFormat="1" ht="18" customHeight="1">
      <c r="A20" s="139" t="s">
        <v>193</v>
      </c>
      <c r="B20" s="140" t="s">
        <v>38</v>
      </c>
      <c r="C20" s="132" t="s">
        <v>39</v>
      </c>
      <c r="D20" s="132" t="s">
        <v>40</v>
      </c>
      <c r="E20" s="141" t="s">
        <v>386</v>
      </c>
      <c r="F20" s="132"/>
      <c r="G20" s="331">
        <f>G21</f>
        <v>1367826.83</v>
      </c>
      <c r="H20" s="69"/>
      <c r="I20" s="265"/>
      <c r="J20" s="265"/>
    </row>
    <row r="21" spans="1:10" s="66" customFormat="1" ht="33" customHeight="1">
      <c r="A21" s="278" t="s">
        <v>194</v>
      </c>
      <c r="B21" s="140" t="s">
        <v>38</v>
      </c>
      <c r="C21" s="132" t="s">
        <v>39</v>
      </c>
      <c r="D21" s="132" t="s">
        <v>40</v>
      </c>
      <c r="E21" s="133" t="s">
        <v>189</v>
      </c>
      <c r="F21" s="135"/>
      <c r="G21" s="331">
        <f>G22</f>
        <v>1367826.83</v>
      </c>
      <c r="H21" s="69"/>
      <c r="I21" s="265"/>
      <c r="J21" s="265"/>
    </row>
    <row r="22" spans="1:10" s="63" customFormat="1" ht="63.75" customHeight="1">
      <c r="A22" s="278" t="s">
        <v>50</v>
      </c>
      <c r="B22" s="140" t="s">
        <v>38</v>
      </c>
      <c r="C22" s="132" t="s">
        <v>39</v>
      </c>
      <c r="D22" s="132" t="s">
        <v>40</v>
      </c>
      <c r="E22" s="133" t="s">
        <v>189</v>
      </c>
      <c r="F22" s="143">
        <v>100</v>
      </c>
      <c r="G22" s="331">
        <v>1367826.83</v>
      </c>
      <c r="H22" s="72"/>
      <c r="I22" s="264"/>
      <c r="J22" s="264"/>
    </row>
    <row r="23" spans="1:10" s="11" customFormat="1" ht="52.5" customHeight="1">
      <c r="A23" s="277" t="s">
        <v>301</v>
      </c>
      <c r="B23" s="131" t="s">
        <v>38</v>
      </c>
      <c r="C23" s="135" t="s">
        <v>39</v>
      </c>
      <c r="D23" s="135" t="s">
        <v>42</v>
      </c>
      <c r="E23" s="144"/>
      <c r="F23" s="135"/>
      <c r="G23" s="329">
        <f>G24+G29+G34</f>
        <v>13340444.46</v>
      </c>
      <c r="H23" s="74"/>
      <c r="I23" s="17"/>
      <c r="J23" s="17"/>
    </row>
    <row r="24" spans="1:10" s="6" customFormat="1" ht="17.25" customHeight="1">
      <c r="A24" s="139" t="s">
        <v>33</v>
      </c>
      <c r="B24" s="131" t="s">
        <v>38</v>
      </c>
      <c r="C24" s="135" t="s">
        <v>39</v>
      </c>
      <c r="D24" s="135" t="s">
        <v>42</v>
      </c>
      <c r="E24" s="139" t="s">
        <v>389</v>
      </c>
      <c r="F24" s="135"/>
      <c r="G24" s="329">
        <f>G25</f>
        <v>13005001.72</v>
      </c>
      <c r="H24" s="75"/>
      <c r="I24" s="17"/>
      <c r="J24" s="17"/>
    </row>
    <row r="25" spans="1:10" s="7" customFormat="1" ht="30" customHeight="1">
      <c r="A25" s="139" t="s">
        <v>35</v>
      </c>
      <c r="B25" s="140" t="s">
        <v>38</v>
      </c>
      <c r="C25" s="132" t="s">
        <v>39</v>
      </c>
      <c r="D25" s="132" t="s">
        <v>42</v>
      </c>
      <c r="E25" s="139" t="s">
        <v>390</v>
      </c>
      <c r="F25" s="143"/>
      <c r="G25" s="332">
        <f>G26</f>
        <v>13005001.72</v>
      </c>
      <c r="H25" s="69"/>
      <c r="I25" s="237"/>
      <c r="J25" s="237"/>
    </row>
    <row r="26" spans="1:10" s="7" customFormat="1" ht="30.75">
      <c r="A26" s="279" t="s">
        <v>188</v>
      </c>
      <c r="B26" s="140" t="s">
        <v>38</v>
      </c>
      <c r="C26" s="132" t="s">
        <v>39</v>
      </c>
      <c r="D26" s="132" t="s">
        <v>42</v>
      </c>
      <c r="E26" s="141" t="s">
        <v>7</v>
      </c>
      <c r="F26" s="143"/>
      <c r="G26" s="332">
        <f>G27+G28</f>
        <v>13005001.72</v>
      </c>
      <c r="H26" s="69"/>
      <c r="I26" s="237"/>
      <c r="J26" s="237"/>
    </row>
    <row r="27" spans="1:10" s="10" customFormat="1" ht="50.25" customHeight="1">
      <c r="A27" s="278" t="s">
        <v>50</v>
      </c>
      <c r="B27" s="140" t="s">
        <v>38</v>
      </c>
      <c r="C27" s="132" t="s">
        <v>39</v>
      </c>
      <c r="D27" s="132" t="s">
        <v>42</v>
      </c>
      <c r="E27" s="141" t="s">
        <v>7</v>
      </c>
      <c r="F27" s="143">
        <v>100</v>
      </c>
      <c r="G27" s="332">
        <v>12376155.46</v>
      </c>
      <c r="H27" s="69"/>
      <c r="I27" s="266"/>
      <c r="J27" s="266"/>
    </row>
    <row r="28" spans="1:10" s="12" customFormat="1" ht="33" customHeight="1">
      <c r="A28" s="278" t="s">
        <v>169</v>
      </c>
      <c r="B28" s="140" t="s">
        <v>38</v>
      </c>
      <c r="C28" s="132" t="s">
        <v>39</v>
      </c>
      <c r="D28" s="132" t="s">
        <v>42</v>
      </c>
      <c r="E28" s="141" t="s">
        <v>7</v>
      </c>
      <c r="F28" s="143">
        <v>200</v>
      </c>
      <c r="G28" s="332">
        <v>628846.26</v>
      </c>
      <c r="H28" s="76"/>
      <c r="I28" s="3"/>
      <c r="J28" s="3"/>
    </row>
    <row r="29" spans="1:10" s="6" customFormat="1" ht="62.25">
      <c r="A29" s="277" t="s">
        <v>704</v>
      </c>
      <c r="B29" s="131" t="s">
        <v>38</v>
      </c>
      <c r="C29" s="135" t="s">
        <v>39</v>
      </c>
      <c r="D29" s="135" t="s">
        <v>42</v>
      </c>
      <c r="E29" s="139" t="s">
        <v>391</v>
      </c>
      <c r="F29" s="135"/>
      <c r="G29" s="329">
        <f>G30</f>
        <v>29566.24</v>
      </c>
      <c r="H29" s="69"/>
      <c r="I29" s="17"/>
      <c r="J29" s="17"/>
    </row>
    <row r="30" spans="1:10" s="5" customFormat="1" ht="100.5" customHeight="1">
      <c r="A30" s="277" t="s">
        <v>705</v>
      </c>
      <c r="B30" s="131" t="s">
        <v>38</v>
      </c>
      <c r="C30" s="135" t="s">
        <v>39</v>
      </c>
      <c r="D30" s="135" t="s">
        <v>42</v>
      </c>
      <c r="E30" s="139" t="s">
        <v>392</v>
      </c>
      <c r="F30" s="135"/>
      <c r="G30" s="329">
        <f>G31</f>
        <v>29566.24</v>
      </c>
      <c r="H30" s="75"/>
      <c r="I30" s="17"/>
      <c r="J30" s="17"/>
    </row>
    <row r="31" spans="1:10" s="5" customFormat="1" ht="69" customHeight="1">
      <c r="A31" s="277" t="s">
        <v>706</v>
      </c>
      <c r="B31" s="131" t="s">
        <v>38</v>
      </c>
      <c r="C31" s="135" t="s">
        <v>39</v>
      </c>
      <c r="D31" s="135" t="s">
        <v>42</v>
      </c>
      <c r="E31" s="139" t="s">
        <v>467</v>
      </c>
      <c r="F31" s="135"/>
      <c r="G31" s="329">
        <f>G32</f>
        <v>29566.24</v>
      </c>
      <c r="H31" s="77"/>
      <c r="I31" s="17"/>
      <c r="J31" s="17"/>
    </row>
    <row r="32" spans="1:10" s="5" customFormat="1" ht="68.25" customHeight="1">
      <c r="A32" s="134" t="s">
        <v>708</v>
      </c>
      <c r="B32" s="131" t="s">
        <v>38</v>
      </c>
      <c r="C32" s="135" t="s">
        <v>39</v>
      </c>
      <c r="D32" s="135" t="s">
        <v>42</v>
      </c>
      <c r="E32" s="139" t="s">
        <v>237</v>
      </c>
      <c r="F32" s="135"/>
      <c r="G32" s="329">
        <f>G33</f>
        <v>29566.24</v>
      </c>
      <c r="H32" s="75"/>
      <c r="I32" s="17"/>
      <c r="J32" s="17"/>
    </row>
    <row r="33" spans="1:10" s="5" customFormat="1" ht="66.75" customHeight="1">
      <c r="A33" s="278" t="s">
        <v>50</v>
      </c>
      <c r="B33" s="140" t="s">
        <v>38</v>
      </c>
      <c r="C33" s="132" t="s">
        <v>39</v>
      </c>
      <c r="D33" s="132" t="s">
        <v>42</v>
      </c>
      <c r="E33" s="141" t="s">
        <v>237</v>
      </c>
      <c r="F33" s="143">
        <v>100</v>
      </c>
      <c r="G33" s="332">
        <f>'Доходы 2019'!C123</f>
        <v>29566.24</v>
      </c>
      <c r="H33" s="77"/>
      <c r="I33" s="17"/>
      <c r="J33" s="17"/>
    </row>
    <row r="34" spans="1:10" s="5" customFormat="1" ht="18" customHeight="1">
      <c r="A34" s="277" t="s">
        <v>34</v>
      </c>
      <c r="B34" s="131" t="s">
        <v>38</v>
      </c>
      <c r="C34" s="135" t="s">
        <v>39</v>
      </c>
      <c r="D34" s="135" t="s">
        <v>42</v>
      </c>
      <c r="E34" s="139" t="s">
        <v>393</v>
      </c>
      <c r="F34" s="146"/>
      <c r="G34" s="329">
        <f>G35</f>
        <v>305876.5</v>
      </c>
      <c r="H34" s="77"/>
      <c r="I34" s="17"/>
      <c r="J34" s="17"/>
    </row>
    <row r="35" spans="1:10" s="5" customFormat="1" ht="38.25" customHeight="1">
      <c r="A35" s="277" t="s">
        <v>5</v>
      </c>
      <c r="B35" s="131" t="s">
        <v>38</v>
      </c>
      <c r="C35" s="135" t="s">
        <v>39</v>
      </c>
      <c r="D35" s="135" t="s">
        <v>42</v>
      </c>
      <c r="E35" s="139" t="s">
        <v>394</v>
      </c>
      <c r="F35" s="146"/>
      <c r="G35" s="329">
        <f>G36+G38</f>
        <v>305876.5</v>
      </c>
      <c r="H35" s="77"/>
      <c r="I35" s="17"/>
      <c r="J35" s="17"/>
    </row>
    <row r="36" spans="1:10" s="8" customFormat="1" ht="51.75" customHeight="1">
      <c r="A36" s="277" t="s">
        <v>306</v>
      </c>
      <c r="B36" s="131" t="s">
        <v>38</v>
      </c>
      <c r="C36" s="135" t="s">
        <v>39</v>
      </c>
      <c r="D36" s="135" t="s">
        <v>42</v>
      </c>
      <c r="E36" s="139" t="s">
        <v>190</v>
      </c>
      <c r="F36" s="135"/>
      <c r="G36" s="329">
        <f>G37</f>
        <v>291882.5</v>
      </c>
      <c r="H36" s="77"/>
      <c r="I36" s="237"/>
      <c r="J36" s="237"/>
    </row>
    <row r="37" spans="1:10" s="10" customFormat="1" ht="69" customHeight="1">
      <c r="A37" s="278" t="s">
        <v>50</v>
      </c>
      <c r="B37" s="140" t="s">
        <v>38</v>
      </c>
      <c r="C37" s="132" t="s">
        <v>39</v>
      </c>
      <c r="D37" s="132" t="s">
        <v>42</v>
      </c>
      <c r="E37" s="141" t="s">
        <v>190</v>
      </c>
      <c r="F37" s="143">
        <v>100</v>
      </c>
      <c r="G37" s="332">
        <v>291882.5</v>
      </c>
      <c r="H37" s="69"/>
      <c r="I37" s="266"/>
      <c r="J37" s="266"/>
    </row>
    <row r="38" spans="1:10" s="13" customFormat="1" ht="33.75" customHeight="1">
      <c r="A38" s="280" t="s">
        <v>188</v>
      </c>
      <c r="B38" s="131" t="s">
        <v>38</v>
      </c>
      <c r="C38" s="295" t="s">
        <v>39</v>
      </c>
      <c r="D38" s="295" t="s">
        <v>42</v>
      </c>
      <c r="E38" s="139" t="s">
        <v>531</v>
      </c>
      <c r="F38" s="146"/>
      <c r="G38" s="329">
        <f>G39</f>
        <v>13994</v>
      </c>
      <c r="H38" s="69"/>
      <c r="I38" s="266"/>
      <c r="J38" s="266"/>
    </row>
    <row r="39" spans="1:10" s="13" customFormat="1" ht="63.75" customHeight="1">
      <c r="A39" s="142" t="s">
        <v>50</v>
      </c>
      <c r="B39" s="140" t="s">
        <v>38</v>
      </c>
      <c r="C39" s="132" t="s">
        <v>39</v>
      </c>
      <c r="D39" s="132" t="s">
        <v>42</v>
      </c>
      <c r="E39" s="141" t="s">
        <v>531</v>
      </c>
      <c r="F39" s="143">
        <v>100</v>
      </c>
      <c r="G39" s="332">
        <v>13994</v>
      </c>
      <c r="H39" s="69"/>
      <c r="I39" s="266"/>
      <c r="J39" s="266"/>
    </row>
    <row r="40" spans="1:10" s="13" customFormat="1" ht="19.5" customHeight="1">
      <c r="A40" s="310" t="s">
        <v>719</v>
      </c>
      <c r="B40" s="311" t="s">
        <v>38</v>
      </c>
      <c r="C40" s="312" t="s">
        <v>39</v>
      </c>
      <c r="D40" s="312" t="s">
        <v>484</v>
      </c>
      <c r="E40" s="313"/>
      <c r="F40" s="146"/>
      <c r="G40" s="329">
        <f>G41</f>
        <v>3240</v>
      </c>
      <c r="H40" s="69"/>
      <c r="I40" s="266"/>
      <c r="J40" s="266"/>
    </row>
    <row r="41" spans="1:10" s="13" customFormat="1" ht="19.5" customHeight="1">
      <c r="A41" s="310" t="s">
        <v>34</v>
      </c>
      <c r="B41" s="311" t="s">
        <v>38</v>
      </c>
      <c r="C41" s="312" t="s">
        <v>39</v>
      </c>
      <c r="D41" s="312" t="s">
        <v>484</v>
      </c>
      <c r="E41" s="313" t="s">
        <v>393</v>
      </c>
      <c r="F41" s="146"/>
      <c r="G41" s="329">
        <f>G42</f>
        <v>3240</v>
      </c>
      <c r="H41" s="69"/>
      <c r="I41" s="266"/>
      <c r="J41" s="266"/>
    </row>
    <row r="42" spans="1:10" s="13" customFormat="1" ht="33.75" customHeight="1">
      <c r="A42" s="310" t="s">
        <v>5</v>
      </c>
      <c r="B42" s="311" t="s">
        <v>38</v>
      </c>
      <c r="C42" s="312" t="s">
        <v>39</v>
      </c>
      <c r="D42" s="312" t="s">
        <v>484</v>
      </c>
      <c r="E42" s="313" t="s">
        <v>394</v>
      </c>
      <c r="F42" s="146"/>
      <c r="G42" s="329">
        <f>G43</f>
        <v>3240</v>
      </c>
      <c r="H42" s="69"/>
      <c r="I42" s="266"/>
      <c r="J42" s="266"/>
    </row>
    <row r="43" spans="1:10" s="13" customFormat="1" ht="53.25" customHeight="1">
      <c r="A43" s="314" t="s">
        <v>720</v>
      </c>
      <c r="B43" s="315" t="s">
        <v>38</v>
      </c>
      <c r="C43" s="316" t="s">
        <v>39</v>
      </c>
      <c r="D43" s="316" t="s">
        <v>484</v>
      </c>
      <c r="E43" s="317" t="s">
        <v>721</v>
      </c>
      <c r="F43" s="143"/>
      <c r="G43" s="329">
        <f>G44</f>
        <v>3240</v>
      </c>
      <c r="H43" s="69"/>
      <c r="I43" s="266"/>
      <c r="J43" s="266"/>
    </row>
    <row r="44" spans="1:10" s="13" customFormat="1" ht="33.75" customHeight="1">
      <c r="A44" s="314" t="s">
        <v>169</v>
      </c>
      <c r="B44" s="315" t="s">
        <v>38</v>
      </c>
      <c r="C44" s="316" t="s">
        <v>39</v>
      </c>
      <c r="D44" s="316" t="s">
        <v>484</v>
      </c>
      <c r="E44" s="317" t="s">
        <v>721</v>
      </c>
      <c r="F44" s="143">
        <v>200</v>
      </c>
      <c r="G44" s="332">
        <f>'Доходы 2019'!C99</f>
        <v>3240</v>
      </c>
      <c r="H44" s="69"/>
      <c r="I44" s="266"/>
      <c r="J44" s="266"/>
    </row>
    <row r="45" spans="1:10" s="11" customFormat="1" ht="16.5">
      <c r="A45" s="277" t="s">
        <v>15</v>
      </c>
      <c r="B45" s="131" t="s">
        <v>38</v>
      </c>
      <c r="C45" s="135" t="s">
        <v>39</v>
      </c>
      <c r="D45" s="135" t="s">
        <v>175</v>
      </c>
      <c r="E45" s="147"/>
      <c r="F45" s="135"/>
      <c r="G45" s="329">
        <f>G46+G75+G80+G85+G91+G96+G68+G109</f>
        <v>15550941.54</v>
      </c>
      <c r="H45" s="78"/>
      <c r="I45" s="17"/>
      <c r="J45" s="17"/>
    </row>
    <row r="46" spans="1:10" s="12" customFormat="1" ht="35.25" customHeight="1">
      <c r="A46" s="139" t="s">
        <v>544</v>
      </c>
      <c r="B46" s="131" t="s">
        <v>38</v>
      </c>
      <c r="C46" s="135" t="s">
        <v>39</v>
      </c>
      <c r="D46" s="135" t="s">
        <v>175</v>
      </c>
      <c r="E46" s="144" t="s">
        <v>400</v>
      </c>
      <c r="F46" s="146"/>
      <c r="G46" s="329">
        <f>G47+G55+G51</f>
        <v>1241821</v>
      </c>
      <c r="H46" s="74"/>
      <c r="I46" s="3"/>
      <c r="J46" s="3"/>
    </row>
    <row r="47" spans="1:10" s="12" customFormat="1" ht="66" customHeight="1">
      <c r="A47" s="139" t="s">
        <v>585</v>
      </c>
      <c r="B47" s="131" t="s">
        <v>38</v>
      </c>
      <c r="C47" s="135" t="s">
        <v>39</v>
      </c>
      <c r="D47" s="135" t="s">
        <v>175</v>
      </c>
      <c r="E47" s="144" t="s">
        <v>415</v>
      </c>
      <c r="F47" s="146"/>
      <c r="G47" s="329">
        <f>G48</f>
        <v>124300</v>
      </c>
      <c r="H47" s="69"/>
      <c r="I47" s="3"/>
      <c r="J47" s="3"/>
    </row>
    <row r="48" spans="1:10" s="12" customFormat="1" ht="46.5">
      <c r="A48" s="139" t="s">
        <v>195</v>
      </c>
      <c r="B48" s="131" t="s">
        <v>38</v>
      </c>
      <c r="C48" s="135" t="s">
        <v>39</v>
      </c>
      <c r="D48" s="135" t="s">
        <v>175</v>
      </c>
      <c r="E48" s="139" t="s">
        <v>437</v>
      </c>
      <c r="F48" s="146"/>
      <c r="G48" s="329">
        <f>G49</f>
        <v>124300</v>
      </c>
      <c r="H48" s="69"/>
      <c r="I48" s="3"/>
      <c r="J48" s="3"/>
    </row>
    <row r="49" spans="1:10" s="12" customFormat="1" ht="46.5">
      <c r="A49" s="279" t="s">
        <v>1</v>
      </c>
      <c r="B49" s="140" t="s">
        <v>38</v>
      </c>
      <c r="C49" s="132" t="s">
        <v>39</v>
      </c>
      <c r="D49" s="132" t="s">
        <v>175</v>
      </c>
      <c r="E49" s="141" t="s">
        <v>196</v>
      </c>
      <c r="F49" s="143"/>
      <c r="G49" s="332">
        <f>G50</f>
        <v>124300</v>
      </c>
      <c r="H49" s="69"/>
      <c r="I49" s="3"/>
      <c r="J49" s="3"/>
    </row>
    <row r="50" spans="1:10" s="12" customFormat="1" ht="30.75">
      <c r="A50" s="278" t="s">
        <v>51</v>
      </c>
      <c r="B50" s="140" t="s">
        <v>38</v>
      </c>
      <c r="C50" s="132" t="s">
        <v>39</v>
      </c>
      <c r="D50" s="132" t="s">
        <v>175</v>
      </c>
      <c r="E50" s="141" t="s">
        <v>196</v>
      </c>
      <c r="F50" s="143">
        <v>600</v>
      </c>
      <c r="G50" s="332">
        <f>'Доходы 2019'!C117</f>
        <v>124300</v>
      </c>
      <c r="H50" s="80"/>
      <c r="I50" s="3"/>
      <c r="J50" s="3"/>
    </row>
    <row r="51" spans="1:10" s="12" customFormat="1" ht="66.75" customHeight="1">
      <c r="A51" s="139" t="s">
        <v>586</v>
      </c>
      <c r="B51" s="131" t="s">
        <v>38</v>
      </c>
      <c r="C51" s="135" t="s">
        <v>39</v>
      </c>
      <c r="D51" s="135" t="s">
        <v>175</v>
      </c>
      <c r="E51" s="144" t="s">
        <v>417</v>
      </c>
      <c r="F51" s="146"/>
      <c r="G51" s="329">
        <f>G53</f>
        <v>44000</v>
      </c>
      <c r="H51" s="74"/>
      <c r="I51" s="3"/>
      <c r="J51" s="3"/>
    </row>
    <row r="52" spans="1:10" s="12" customFormat="1" ht="46.5">
      <c r="A52" s="277" t="s">
        <v>197</v>
      </c>
      <c r="B52" s="131" t="s">
        <v>38</v>
      </c>
      <c r="C52" s="135" t="s">
        <v>39</v>
      </c>
      <c r="D52" s="135" t="s">
        <v>175</v>
      </c>
      <c r="E52" s="136" t="s">
        <v>438</v>
      </c>
      <c r="F52" s="146"/>
      <c r="G52" s="329">
        <f>G53</f>
        <v>44000</v>
      </c>
      <c r="H52" s="69"/>
      <c r="I52" s="3"/>
      <c r="J52" s="3"/>
    </row>
    <row r="53" spans="1:10" s="12" customFormat="1" ht="15">
      <c r="A53" s="141" t="s">
        <v>198</v>
      </c>
      <c r="B53" s="140" t="s">
        <v>38</v>
      </c>
      <c r="C53" s="132" t="s">
        <v>39</v>
      </c>
      <c r="D53" s="132" t="s">
        <v>175</v>
      </c>
      <c r="E53" s="141" t="s">
        <v>287</v>
      </c>
      <c r="F53" s="143"/>
      <c r="G53" s="332">
        <f>G54</f>
        <v>44000</v>
      </c>
      <c r="H53" s="76"/>
      <c r="I53" s="3"/>
      <c r="J53" s="3"/>
    </row>
    <row r="54" spans="1:10" s="12" customFormat="1" ht="30.75">
      <c r="A54" s="278" t="s">
        <v>169</v>
      </c>
      <c r="B54" s="140" t="s">
        <v>38</v>
      </c>
      <c r="C54" s="132" t="s">
        <v>39</v>
      </c>
      <c r="D54" s="132" t="s">
        <v>175</v>
      </c>
      <c r="E54" s="141" t="s">
        <v>287</v>
      </c>
      <c r="F54" s="143">
        <v>200</v>
      </c>
      <c r="G54" s="332">
        <v>44000</v>
      </c>
      <c r="H54" s="76"/>
      <c r="I54" s="3"/>
      <c r="J54" s="3"/>
    </row>
    <row r="55" spans="1:10" s="10" customFormat="1" ht="63" customHeight="1">
      <c r="A55" s="139" t="s">
        <v>547</v>
      </c>
      <c r="B55" s="131" t="s">
        <v>38</v>
      </c>
      <c r="C55" s="135" t="s">
        <v>39</v>
      </c>
      <c r="D55" s="135" t="s">
        <v>175</v>
      </c>
      <c r="E55" s="144" t="s">
        <v>416</v>
      </c>
      <c r="F55" s="143"/>
      <c r="G55" s="329">
        <f>G56+G62+G65</f>
        <v>1073521</v>
      </c>
      <c r="H55" s="69"/>
      <c r="I55" s="266"/>
      <c r="J55" s="266"/>
    </row>
    <row r="56" spans="1:10" s="10" customFormat="1" ht="67.5" customHeight="1">
      <c r="A56" s="280" t="s">
        <v>199</v>
      </c>
      <c r="B56" s="131" t="s">
        <v>38</v>
      </c>
      <c r="C56" s="135" t="s">
        <v>39</v>
      </c>
      <c r="D56" s="135" t="s">
        <v>175</v>
      </c>
      <c r="E56" s="139" t="s">
        <v>441</v>
      </c>
      <c r="F56" s="151"/>
      <c r="G56" s="329">
        <f>G57+G60</f>
        <v>965621</v>
      </c>
      <c r="H56" s="76"/>
      <c r="I56" s="266"/>
      <c r="J56" s="266"/>
    </row>
    <row r="57" spans="1:10" s="10" customFormat="1" ht="48" customHeight="1">
      <c r="A57" s="278" t="s">
        <v>0</v>
      </c>
      <c r="B57" s="140" t="s">
        <v>38</v>
      </c>
      <c r="C57" s="132" t="s">
        <v>39</v>
      </c>
      <c r="D57" s="132" t="s">
        <v>175</v>
      </c>
      <c r="E57" s="141" t="s">
        <v>200</v>
      </c>
      <c r="F57" s="151"/>
      <c r="G57" s="329">
        <f>G58+G59</f>
        <v>888000</v>
      </c>
      <c r="H57" s="69"/>
      <c r="I57" s="266"/>
      <c r="J57" s="266"/>
    </row>
    <row r="58" spans="1:10" s="8" customFormat="1" ht="67.5" customHeight="1">
      <c r="A58" s="278" t="s">
        <v>50</v>
      </c>
      <c r="B58" s="140" t="s">
        <v>38</v>
      </c>
      <c r="C58" s="132" t="s">
        <v>39</v>
      </c>
      <c r="D58" s="132" t="s">
        <v>175</v>
      </c>
      <c r="E58" s="141" t="s">
        <v>200</v>
      </c>
      <c r="F58" s="151">
        <v>100</v>
      </c>
      <c r="G58" s="332">
        <v>886000</v>
      </c>
      <c r="H58" s="69"/>
      <c r="I58" s="237"/>
      <c r="J58" s="237"/>
    </row>
    <row r="59" spans="1:10" s="10" customFormat="1" ht="36.75" customHeight="1">
      <c r="A59" s="278" t="s">
        <v>169</v>
      </c>
      <c r="B59" s="140" t="s">
        <v>38</v>
      </c>
      <c r="C59" s="132" t="s">
        <v>39</v>
      </c>
      <c r="D59" s="132" t="s">
        <v>175</v>
      </c>
      <c r="E59" s="141" t="s">
        <v>200</v>
      </c>
      <c r="F59" s="151">
        <v>200</v>
      </c>
      <c r="G59" s="332">
        <v>2000</v>
      </c>
      <c r="H59" s="76"/>
      <c r="I59" s="266"/>
      <c r="J59" s="266"/>
    </row>
    <row r="60" spans="1:10" s="10" customFormat="1" ht="36.75" customHeight="1">
      <c r="A60" s="280" t="s">
        <v>188</v>
      </c>
      <c r="B60" s="131" t="s">
        <v>38</v>
      </c>
      <c r="C60" s="295" t="s">
        <v>39</v>
      </c>
      <c r="D60" s="295" t="s">
        <v>175</v>
      </c>
      <c r="E60" s="139" t="s">
        <v>532</v>
      </c>
      <c r="F60" s="151"/>
      <c r="G60" s="329">
        <f>G61</f>
        <v>77621</v>
      </c>
      <c r="H60" s="76"/>
      <c r="I60" s="266"/>
      <c r="J60" s="266"/>
    </row>
    <row r="61" spans="1:10" s="10" customFormat="1" ht="36.75" customHeight="1">
      <c r="A61" s="142" t="s">
        <v>50</v>
      </c>
      <c r="B61" s="140" t="s">
        <v>38</v>
      </c>
      <c r="C61" s="132" t="s">
        <v>39</v>
      </c>
      <c r="D61" s="132" t="s">
        <v>175</v>
      </c>
      <c r="E61" s="141" t="s">
        <v>532</v>
      </c>
      <c r="F61" s="151">
        <v>100</v>
      </c>
      <c r="G61" s="332">
        <v>77621</v>
      </c>
      <c r="H61" s="76"/>
      <c r="I61" s="266"/>
      <c r="J61" s="266"/>
    </row>
    <row r="62" spans="1:10" s="13" customFormat="1" ht="66.75" customHeight="1">
      <c r="A62" s="277" t="s">
        <v>241</v>
      </c>
      <c r="B62" s="131" t="s">
        <v>38</v>
      </c>
      <c r="C62" s="135" t="s">
        <v>39</v>
      </c>
      <c r="D62" s="135" t="s">
        <v>175</v>
      </c>
      <c r="E62" s="139" t="s">
        <v>439</v>
      </c>
      <c r="F62" s="146"/>
      <c r="G62" s="329">
        <f>G63</f>
        <v>5000</v>
      </c>
      <c r="H62" s="69"/>
      <c r="I62" s="266"/>
      <c r="J62" s="266"/>
    </row>
    <row r="63" spans="1:10" s="13" customFormat="1" ht="18.75" customHeight="1">
      <c r="A63" s="141" t="s">
        <v>198</v>
      </c>
      <c r="B63" s="140" t="s">
        <v>38</v>
      </c>
      <c r="C63" s="132" t="s">
        <v>39</v>
      </c>
      <c r="D63" s="132" t="s">
        <v>175</v>
      </c>
      <c r="E63" s="141" t="s">
        <v>202</v>
      </c>
      <c r="F63" s="151"/>
      <c r="G63" s="332">
        <f>G64</f>
        <v>5000</v>
      </c>
      <c r="H63" s="69"/>
      <c r="I63" s="266"/>
      <c r="J63" s="266"/>
    </row>
    <row r="64" spans="1:10" s="13" customFormat="1" ht="36" customHeight="1">
      <c r="A64" s="278" t="s">
        <v>169</v>
      </c>
      <c r="B64" s="140" t="s">
        <v>38</v>
      </c>
      <c r="C64" s="132" t="s">
        <v>39</v>
      </c>
      <c r="D64" s="132" t="s">
        <v>175</v>
      </c>
      <c r="E64" s="141" t="s">
        <v>202</v>
      </c>
      <c r="F64" s="143">
        <v>200</v>
      </c>
      <c r="G64" s="332">
        <v>5000</v>
      </c>
      <c r="H64" s="268"/>
      <c r="I64" s="266"/>
      <c r="J64" s="266"/>
    </row>
    <row r="65" spans="1:10" s="13" customFormat="1" ht="36" customHeight="1">
      <c r="A65" s="280" t="s">
        <v>201</v>
      </c>
      <c r="B65" s="131" t="s">
        <v>38</v>
      </c>
      <c r="C65" s="135" t="s">
        <v>39</v>
      </c>
      <c r="D65" s="135" t="s">
        <v>175</v>
      </c>
      <c r="E65" s="139" t="s">
        <v>440</v>
      </c>
      <c r="F65" s="146"/>
      <c r="G65" s="329">
        <f>G66</f>
        <v>102900</v>
      </c>
      <c r="H65" s="69"/>
      <c r="I65" s="266"/>
      <c r="J65" s="266"/>
    </row>
    <row r="66" spans="1:10" s="13" customFormat="1" ht="22.5" customHeight="1">
      <c r="A66" s="141" t="s">
        <v>198</v>
      </c>
      <c r="B66" s="140" t="s">
        <v>38</v>
      </c>
      <c r="C66" s="132" t="s">
        <v>39</v>
      </c>
      <c r="D66" s="132" t="s">
        <v>175</v>
      </c>
      <c r="E66" s="141" t="s">
        <v>203</v>
      </c>
      <c r="F66" s="151"/>
      <c r="G66" s="332">
        <f>G67</f>
        <v>102900</v>
      </c>
      <c r="H66" s="69"/>
      <c r="I66" s="266"/>
      <c r="J66" s="266"/>
    </row>
    <row r="67" spans="1:10" s="13" customFormat="1" ht="36" customHeight="1">
      <c r="A67" s="278" t="s">
        <v>169</v>
      </c>
      <c r="B67" s="140" t="s">
        <v>38</v>
      </c>
      <c r="C67" s="132" t="s">
        <v>39</v>
      </c>
      <c r="D67" s="132" t="s">
        <v>175</v>
      </c>
      <c r="E67" s="141" t="s">
        <v>203</v>
      </c>
      <c r="F67" s="151">
        <v>200</v>
      </c>
      <c r="G67" s="332">
        <v>102900</v>
      </c>
      <c r="H67" s="69"/>
      <c r="I67" s="266"/>
      <c r="J67" s="266"/>
    </row>
    <row r="68" spans="1:10" s="13" customFormat="1" ht="53.25" customHeight="1">
      <c r="A68" s="277" t="s">
        <v>548</v>
      </c>
      <c r="B68" s="131" t="s">
        <v>38</v>
      </c>
      <c r="C68" s="135" t="s">
        <v>39</v>
      </c>
      <c r="D68" s="135" t="s">
        <v>175</v>
      </c>
      <c r="E68" s="144" t="s">
        <v>401</v>
      </c>
      <c r="F68" s="152"/>
      <c r="G68" s="329">
        <f>G69</f>
        <v>199244.4</v>
      </c>
      <c r="H68" s="69"/>
      <c r="I68" s="266"/>
      <c r="J68" s="266"/>
    </row>
    <row r="69" spans="1:10" s="13" customFormat="1" ht="83.25" customHeight="1">
      <c r="A69" s="277" t="s">
        <v>549</v>
      </c>
      <c r="B69" s="131" t="s">
        <v>38</v>
      </c>
      <c r="C69" s="135" t="s">
        <v>39</v>
      </c>
      <c r="D69" s="135" t="s">
        <v>175</v>
      </c>
      <c r="E69" s="139" t="s">
        <v>436</v>
      </c>
      <c r="F69" s="152"/>
      <c r="G69" s="329">
        <f>G70</f>
        <v>199244.4</v>
      </c>
      <c r="H69" s="78"/>
      <c r="I69" s="266"/>
      <c r="J69" s="266"/>
    </row>
    <row r="70" spans="1:10" s="13" customFormat="1" ht="50.25" customHeight="1">
      <c r="A70" s="277" t="s">
        <v>139</v>
      </c>
      <c r="B70" s="131" t="s">
        <v>38</v>
      </c>
      <c r="C70" s="135" t="s">
        <v>39</v>
      </c>
      <c r="D70" s="135" t="s">
        <v>175</v>
      </c>
      <c r="E70" s="139" t="s">
        <v>442</v>
      </c>
      <c r="F70" s="152"/>
      <c r="G70" s="329">
        <f>G71+G73</f>
        <v>199244.4</v>
      </c>
      <c r="H70" s="69"/>
      <c r="I70" s="266"/>
      <c r="J70" s="266"/>
    </row>
    <row r="71" spans="1:10" s="13" customFormat="1" ht="18" customHeight="1">
      <c r="A71" s="277" t="s">
        <v>328</v>
      </c>
      <c r="B71" s="131" t="s">
        <v>38</v>
      </c>
      <c r="C71" s="135" t="s">
        <v>39</v>
      </c>
      <c r="D71" s="135" t="s">
        <v>175</v>
      </c>
      <c r="E71" s="139" t="s">
        <v>329</v>
      </c>
      <c r="F71" s="152"/>
      <c r="G71" s="329">
        <f>G72</f>
        <v>114044.4</v>
      </c>
      <c r="H71" s="78"/>
      <c r="I71" s="266"/>
      <c r="J71" s="266"/>
    </row>
    <row r="72" spans="1:10" s="13" customFormat="1" ht="34.5" customHeight="1">
      <c r="A72" s="278" t="s">
        <v>169</v>
      </c>
      <c r="B72" s="140" t="s">
        <v>38</v>
      </c>
      <c r="C72" s="132" t="s">
        <v>39</v>
      </c>
      <c r="D72" s="132" t="s">
        <v>175</v>
      </c>
      <c r="E72" s="141" t="s">
        <v>329</v>
      </c>
      <c r="F72" s="151">
        <v>200</v>
      </c>
      <c r="G72" s="332">
        <v>114044.4</v>
      </c>
      <c r="H72" s="78"/>
      <c r="I72" s="266"/>
      <c r="J72" s="266"/>
    </row>
    <row r="73" spans="1:10" s="13" customFormat="1" ht="18" customHeight="1">
      <c r="A73" s="277" t="s">
        <v>140</v>
      </c>
      <c r="B73" s="131" t="s">
        <v>38</v>
      </c>
      <c r="C73" s="135" t="s">
        <v>39</v>
      </c>
      <c r="D73" s="135" t="s">
        <v>175</v>
      </c>
      <c r="E73" s="139" t="s">
        <v>141</v>
      </c>
      <c r="F73" s="152"/>
      <c r="G73" s="329">
        <f>G74</f>
        <v>85200</v>
      </c>
      <c r="I73" s="266"/>
      <c r="J73" s="266"/>
    </row>
    <row r="74" spans="1:10" s="13" customFormat="1" ht="36" customHeight="1">
      <c r="A74" s="278" t="s">
        <v>169</v>
      </c>
      <c r="B74" s="140" t="s">
        <v>38</v>
      </c>
      <c r="C74" s="132" t="s">
        <v>39</v>
      </c>
      <c r="D74" s="132" t="s">
        <v>175</v>
      </c>
      <c r="E74" s="141" t="s">
        <v>141</v>
      </c>
      <c r="F74" s="151">
        <v>200</v>
      </c>
      <c r="G74" s="332">
        <v>85200</v>
      </c>
      <c r="H74" s="78"/>
      <c r="I74" s="266"/>
      <c r="J74" s="266"/>
    </row>
    <row r="75" spans="1:10" s="13" customFormat="1" ht="48" customHeight="1">
      <c r="A75" s="173" t="s">
        <v>621</v>
      </c>
      <c r="B75" s="131" t="s">
        <v>38</v>
      </c>
      <c r="C75" s="302" t="s">
        <v>39</v>
      </c>
      <c r="D75" s="302" t="s">
        <v>175</v>
      </c>
      <c r="E75" s="144" t="s">
        <v>617</v>
      </c>
      <c r="F75" s="152"/>
      <c r="G75" s="329">
        <f>G76</f>
        <v>82500</v>
      </c>
      <c r="H75" s="78"/>
      <c r="I75" s="266"/>
      <c r="J75" s="266"/>
    </row>
    <row r="76" spans="1:10" s="13" customFormat="1" ht="81" customHeight="1">
      <c r="A76" s="173" t="s">
        <v>622</v>
      </c>
      <c r="B76" s="131" t="s">
        <v>38</v>
      </c>
      <c r="C76" s="302" t="s">
        <v>39</v>
      </c>
      <c r="D76" s="302" t="s">
        <v>175</v>
      </c>
      <c r="E76" s="144" t="s">
        <v>618</v>
      </c>
      <c r="F76" s="152"/>
      <c r="G76" s="329">
        <f>G77</f>
        <v>82500</v>
      </c>
      <c r="H76" s="78"/>
      <c r="I76" s="266"/>
      <c r="J76" s="266"/>
    </row>
    <row r="77" spans="1:10" s="13" customFormat="1" ht="65.25" customHeight="1">
      <c r="A77" s="173" t="s">
        <v>682</v>
      </c>
      <c r="B77" s="131" t="s">
        <v>38</v>
      </c>
      <c r="C77" s="302" t="s">
        <v>39</v>
      </c>
      <c r="D77" s="302" t="s">
        <v>175</v>
      </c>
      <c r="E77" s="144" t="s">
        <v>681</v>
      </c>
      <c r="F77" s="152"/>
      <c r="G77" s="329">
        <f>G78</f>
        <v>82500</v>
      </c>
      <c r="H77" s="78"/>
      <c r="I77" s="266"/>
      <c r="J77" s="266"/>
    </row>
    <row r="78" spans="1:10" s="13" customFormat="1" ht="36" customHeight="1">
      <c r="A78" s="277" t="s">
        <v>690</v>
      </c>
      <c r="B78" s="131" t="s">
        <v>38</v>
      </c>
      <c r="C78" s="302" t="s">
        <v>39</v>
      </c>
      <c r="D78" s="302" t="s">
        <v>175</v>
      </c>
      <c r="E78" s="144" t="s">
        <v>689</v>
      </c>
      <c r="F78" s="152"/>
      <c r="G78" s="329">
        <f>G79</f>
        <v>82500</v>
      </c>
      <c r="H78" s="78"/>
      <c r="I78" s="266"/>
      <c r="J78" s="266"/>
    </row>
    <row r="79" spans="1:10" s="13" customFormat="1" ht="36" customHeight="1">
      <c r="A79" s="278" t="s">
        <v>169</v>
      </c>
      <c r="B79" s="140" t="s">
        <v>38</v>
      </c>
      <c r="C79" s="132" t="s">
        <v>39</v>
      </c>
      <c r="D79" s="132" t="s">
        <v>175</v>
      </c>
      <c r="E79" s="161" t="s">
        <v>689</v>
      </c>
      <c r="F79" s="143">
        <v>200</v>
      </c>
      <c r="G79" s="332">
        <v>82500</v>
      </c>
      <c r="H79" s="78"/>
      <c r="I79" s="266"/>
      <c r="J79" s="266"/>
    </row>
    <row r="80" spans="1:10" s="13" customFormat="1" ht="35.25" customHeight="1">
      <c r="A80" s="277" t="s">
        <v>550</v>
      </c>
      <c r="B80" s="131" t="s">
        <v>38</v>
      </c>
      <c r="C80" s="135" t="s">
        <v>39</v>
      </c>
      <c r="D80" s="135" t="s">
        <v>175</v>
      </c>
      <c r="E80" s="144" t="s">
        <v>402</v>
      </c>
      <c r="F80" s="146"/>
      <c r="G80" s="329">
        <f>G81</f>
        <v>44950</v>
      </c>
      <c r="H80" s="78"/>
      <c r="I80" s="266"/>
      <c r="J80" s="266"/>
    </row>
    <row r="81" spans="1:10" s="13" customFormat="1" ht="62.25" customHeight="1">
      <c r="A81" s="277" t="s">
        <v>551</v>
      </c>
      <c r="B81" s="131" t="s">
        <v>38</v>
      </c>
      <c r="C81" s="135" t="s">
        <v>39</v>
      </c>
      <c r="D81" s="135" t="s">
        <v>175</v>
      </c>
      <c r="E81" s="139" t="s">
        <v>435</v>
      </c>
      <c r="F81" s="146"/>
      <c r="G81" s="329">
        <f>G82</f>
        <v>44950</v>
      </c>
      <c r="H81" s="69"/>
      <c r="I81" s="266"/>
      <c r="J81" s="266"/>
    </row>
    <row r="82" spans="1:10" s="13" customFormat="1" ht="51.75" customHeight="1">
      <c r="A82" s="139" t="s">
        <v>30</v>
      </c>
      <c r="B82" s="131" t="s">
        <v>38</v>
      </c>
      <c r="C82" s="135" t="s">
        <v>39</v>
      </c>
      <c r="D82" s="135" t="s">
        <v>175</v>
      </c>
      <c r="E82" s="139" t="s">
        <v>443</v>
      </c>
      <c r="F82" s="146"/>
      <c r="G82" s="329">
        <f>G83</f>
        <v>44950</v>
      </c>
      <c r="H82" s="78"/>
      <c r="I82" s="266"/>
      <c r="J82" s="266"/>
    </row>
    <row r="83" spans="1:10" s="13" customFormat="1" ht="18" customHeight="1">
      <c r="A83" s="278" t="s">
        <v>762</v>
      </c>
      <c r="B83" s="140" t="s">
        <v>38</v>
      </c>
      <c r="C83" s="132" t="s">
        <v>39</v>
      </c>
      <c r="D83" s="132" t="s">
        <v>175</v>
      </c>
      <c r="E83" s="141" t="s">
        <v>205</v>
      </c>
      <c r="F83" s="143"/>
      <c r="G83" s="332">
        <f>G84</f>
        <v>44950</v>
      </c>
      <c r="H83" s="78"/>
      <c r="I83" s="266"/>
      <c r="J83" s="266"/>
    </row>
    <row r="84" spans="1:10" s="13" customFormat="1" ht="36" customHeight="1">
      <c r="A84" s="278" t="s">
        <v>169</v>
      </c>
      <c r="B84" s="140" t="s">
        <v>38</v>
      </c>
      <c r="C84" s="132" t="s">
        <v>39</v>
      </c>
      <c r="D84" s="132" t="s">
        <v>175</v>
      </c>
      <c r="E84" s="141" t="s">
        <v>205</v>
      </c>
      <c r="F84" s="143">
        <v>200</v>
      </c>
      <c r="G84" s="332">
        <v>44950</v>
      </c>
      <c r="H84" s="78"/>
      <c r="I84" s="266"/>
      <c r="J84" s="266"/>
    </row>
    <row r="85" spans="1:10" s="13" customFormat="1" ht="31.5" customHeight="1">
      <c r="A85" s="139" t="s">
        <v>552</v>
      </c>
      <c r="B85" s="131" t="s">
        <v>38</v>
      </c>
      <c r="C85" s="135" t="s">
        <v>39</v>
      </c>
      <c r="D85" s="135" t="s">
        <v>175</v>
      </c>
      <c r="E85" s="144" t="s">
        <v>403</v>
      </c>
      <c r="F85" s="135"/>
      <c r="G85" s="329">
        <f>G86</f>
        <v>289309</v>
      </c>
      <c r="H85" s="78"/>
      <c r="I85" s="266"/>
      <c r="J85" s="266"/>
    </row>
    <row r="86" spans="1:10" s="13" customFormat="1" ht="83.25" customHeight="1">
      <c r="A86" s="139" t="s">
        <v>553</v>
      </c>
      <c r="B86" s="131" t="s">
        <v>38</v>
      </c>
      <c r="C86" s="135" t="s">
        <v>39</v>
      </c>
      <c r="D86" s="135" t="s">
        <v>175</v>
      </c>
      <c r="E86" s="144" t="s">
        <v>434</v>
      </c>
      <c r="F86" s="132"/>
      <c r="G86" s="329">
        <f>G87</f>
        <v>289309</v>
      </c>
      <c r="H86" s="69"/>
      <c r="I86" s="266"/>
      <c r="J86" s="266"/>
    </row>
    <row r="87" spans="1:10" s="13" customFormat="1" ht="36" customHeight="1">
      <c r="A87" s="280" t="s">
        <v>206</v>
      </c>
      <c r="B87" s="131" t="s">
        <v>38</v>
      </c>
      <c r="C87" s="135" t="s">
        <v>39</v>
      </c>
      <c r="D87" s="135" t="s">
        <v>175</v>
      </c>
      <c r="E87" s="139" t="s">
        <v>444</v>
      </c>
      <c r="F87" s="152"/>
      <c r="G87" s="329">
        <f>G88</f>
        <v>289309</v>
      </c>
      <c r="H87" s="78"/>
      <c r="I87" s="266"/>
      <c r="J87" s="266"/>
    </row>
    <row r="88" spans="1:8" s="17" customFormat="1" ht="31.5" customHeight="1">
      <c r="A88" s="279" t="s">
        <v>2</v>
      </c>
      <c r="B88" s="140" t="s">
        <v>38</v>
      </c>
      <c r="C88" s="132" t="s">
        <v>39</v>
      </c>
      <c r="D88" s="132" t="s">
        <v>175</v>
      </c>
      <c r="E88" s="141" t="s">
        <v>207</v>
      </c>
      <c r="F88" s="151"/>
      <c r="G88" s="332">
        <f>G89+G90</f>
        <v>289309</v>
      </c>
      <c r="H88" s="78"/>
    </row>
    <row r="89" spans="1:8" s="17" customFormat="1" ht="69" customHeight="1">
      <c r="A89" s="278" t="s">
        <v>50</v>
      </c>
      <c r="B89" s="140" t="s">
        <v>38</v>
      </c>
      <c r="C89" s="132" t="s">
        <v>39</v>
      </c>
      <c r="D89" s="132" t="s">
        <v>175</v>
      </c>
      <c r="E89" s="141" t="s">
        <v>207</v>
      </c>
      <c r="F89" s="143">
        <v>100</v>
      </c>
      <c r="G89" s="332">
        <v>263053</v>
      </c>
      <c r="H89" s="78"/>
    </row>
    <row r="90" spans="1:10" s="16" customFormat="1" ht="34.5" customHeight="1">
      <c r="A90" s="278" t="s">
        <v>169</v>
      </c>
      <c r="B90" s="140" t="s">
        <v>38</v>
      </c>
      <c r="C90" s="132" t="s">
        <v>39</v>
      </c>
      <c r="D90" s="132" t="s">
        <v>175</v>
      </c>
      <c r="E90" s="141" t="s">
        <v>207</v>
      </c>
      <c r="F90" s="143">
        <v>200</v>
      </c>
      <c r="G90" s="332">
        <v>26256</v>
      </c>
      <c r="H90" s="78"/>
      <c r="I90" s="3"/>
      <c r="J90" s="3"/>
    </row>
    <row r="91" spans="1:10" s="6" customFormat="1" ht="36" customHeight="1">
      <c r="A91" s="277" t="s">
        <v>57</v>
      </c>
      <c r="B91" s="131" t="s">
        <v>38</v>
      </c>
      <c r="C91" s="135" t="s">
        <v>39</v>
      </c>
      <c r="D91" s="135" t="s">
        <v>175</v>
      </c>
      <c r="E91" s="139" t="s">
        <v>404</v>
      </c>
      <c r="F91" s="152"/>
      <c r="G91" s="329">
        <f>G92</f>
        <v>321763.84</v>
      </c>
      <c r="H91" s="69"/>
      <c r="I91" s="17"/>
      <c r="J91" s="17"/>
    </row>
    <row r="92" spans="1:10" s="6" customFormat="1" ht="22.5" customHeight="1">
      <c r="A92" s="277" t="s">
        <v>538</v>
      </c>
      <c r="B92" s="131" t="s">
        <v>38</v>
      </c>
      <c r="C92" s="135" t="s">
        <v>39</v>
      </c>
      <c r="D92" s="135" t="s">
        <v>175</v>
      </c>
      <c r="E92" s="139" t="s">
        <v>433</v>
      </c>
      <c r="F92" s="152"/>
      <c r="G92" s="329">
        <f>G93</f>
        <v>321763.84</v>
      </c>
      <c r="H92" s="80"/>
      <c r="I92" s="17"/>
      <c r="J92" s="17"/>
    </row>
    <row r="93" spans="1:10" s="6" customFormat="1" ht="31.5" customHeight="1">
      <c r="A93" s="281" t="s">
        <v>479</v>
      </c>
      <c r="B93" s="140" t="s">
        <v>38</v>
      </c>
      <c r="C93" s="132" t="s">
        <v>39</v>
      </c>
      <c r="D93" s="132" t="s">
        <v>175</v>
      </c>
      <c r="E93" s="157" t="s">
        <v>208</v>
      </c>
      <c r="F93" s="158"/>
      <c r="G93" s="332">
        <f>G94+G95</f>
        <v>321763.84</v>
      </c>
      <c r="H93" s="80"/>
      <c r="I93" s="17"/>
      <c r="J93" s="17"/>
    </row>
    <row r="94" spans="1:10" s="6" customFormat="1" ht="31.5" customHeight="1">
      <c r="A94" s="278" t="s">
        <v>169</v>
      </c>
      <c r="B94" s="140" t="s">
        <v>38</v>
      </c>
      <c r="C94" s="132" t="s">
        <v>39</v>
      </c>
      <c r="D94" s="132" t="s">
        <v>175</v>
      </c>
      <c r="E94" s="157" t="s">
        <v>208</v>
      </c>
      <c r="F94" s="143">
        <v>200</v>
      </c>
      <c r="G94" s="332">
        <v>6000</v>
      </c>
      <c r="H94" s="80"/>
      <c r="I94" s="17"/>
      <c r="J94" s="17"/>
    </row>
    <row r="95" spans="1:10" s="6" customFormat="1" ht="15.75" customHeight="1">
      <c r="A95" s="278" t="s">
        <v>285</v>
      </c>
      <c r="B95" s="140" t="s">
        <v>38</v>
      </c>
      <c r="C95" s="132" t="s">
        <v>39</v>
      </c>
      <c r="D95" s="132" t="s">
        <v>175</v>
      </c>
      <c r="E95" s="157" t="s">
        <v>208</v>
      </c>
      <c r="F95" s="143">
        <v>800</v>
      </c>
      <c r="G95" s="332">
        <v>315763.84</v>
      </c>
      <c r="H95" s="348"/>
      <c r="I95" s="17"/>
      <c r="J95" s="17"/>
    </row>
    <row r="96" spans="1:10" s="6" customFormat="1" ht="18" customHeight="1">
      <c r="A96" s="277" t="s">
        <v>34</v>
      </c>
      <c r="B96" s="131" t="s">
        <v>38</v>
      </c>
      <c r="C96" s="135" t="s">
        <v>39</v>
      </c>
      <c r="D96" s="135" t="s">
        <v>175</v>
      </c>
      <c r="E96" s="144" t="s">
        <v>393</v>
      </c>
      <c r="F96" s="143"/>
      <c r="G96" s="329">
        <f>G97</f>
        <v>13161853.299999999</v>
      </c>
      <c r="H96" s="75"/>
      <c r="I96" s="17"/>
      <c r="J96" s="17"/>
    </row>
    <row r="97" spans="1:10" s="6" customFormat="1" ht="36" customHeight="1">
      <c r="A97" s="277" t="s">
        <v>5</v>
      </c>
      <c r="B97" s="131" t="s">
        <v>38</v>
      </c>
      <c r="C97" s="135" t="s">
        <v>39</v>
      </c>
      <c r="D97" s="135" t="s">
        <v>175</v>
      </c>
      <c r="E97" s="144" t="s">
        <v>394</v>
      </c>
      <c r="F97" s="143"/>
      <c r="G97" s="329">
        <f>+G98+G101+G105+G107</f>
        <v>13161853.299999999</v>
      </c>
      <c r="H97" s="75"/>
      <c r="I97" s="17"/>
      <c r="J97" s="17"/>
    </row>
    <row r="98" spans="1:10" s="8" customFormat="1" ht="39" customHeight="1">
      <c r="A98" s="235" t="s">
        <v>608</v>
      </c>
      <c r="B98" s="131" t="s">
        <v>38</v>
      </c>
      <c r="C98" s="135" t="s">
        <v>39</v>
      </c>
      <c r="D98" s="135" t="s">
        <v>175</v>
      </c>
      <c r="E98" s="139" t="s">
        <v>238</v>
      </c>
      <c r="F98" s="135"/>
      <c r="G98" s="329">
        <f>G99+G100</f>
        <v>2886632</v>
      </c>
      <c r="H98" s="75"/>
      <c r="I98" s="237"/>
      <c r="J98" s="237"/>
    </row>
    <row r="99" spans="1:10" s="16" customFormat="1" ht="68.25" customHeight="1">
      <c r="A99" s="278" t="s">
        <v>50</v>
      </c>
      <c r="B99" s="140" t="s">
        <v>38</v>
      </c>
      <c r="C99" s="132" t="s">
        <v>39</v>
      </c>
      <c r="D99" s="132" t="s">
        <v>175</v>
      </c>
      <c r="E99" s="141" t="s">
        <v>238</v>
      </c>
      <c r="F99" s="143">
        <v>100</v>
      </c>
      <c r="G99" s="332">
        <v>1048352</v>
      </c>
      <c r="H99" s="75"/>
      <c r="I99" s="3"/>
      <c r="J99" s="3"/>
    </row>
    <row r="100" spans="1:10" s="12" customFormat="1" ht="33" customHeight="1">
      <c r="A100" s="278" t="s">
        <v>169</v>
      </c>
      <c r="B100" s="140" t="s">
        <v>38</v>
      </c>
      <c r="C100" s="132" t="s">
        <v>39</v>
      </c>
      <c r="D100" s="132" t="s">
        <v>175</v>
      </c>
      <c r="E100" s="141" t="s">
        <v>238</v>
      </c>
      <c r="F100" s="143">
        <v>200</v>
      </c>
      <c r="G100" s="332">
        <v>1838280</v>
      </c>
      <c r="H100" s="75"/>
      <c r="I100" s="3"/>
      <c r="J100" s="3"/>
    </row>
    <row r="101" spans="1:10" s="13" customFormat="1" ht="33.75" customHeight="1">
      <c r="A101" s="277" t="s">
        <v>176</v>
      </c>
      <c r="B101" s="131" t="s">
        <v>38</v>
      </c>
      <c r="C101" s="135" t="s">
        <v>39</v>
      </c>
      <c r="D101" s="135" t="s">
        <v>175</v>
      </c>
      <c r="E101" s="139" t="s">
        <v>209</v>
      </c>
      <c r="F101" s="159"/>
      <c r="G101" s="329">
        <f>G102+G103+G104</f>
        <v>9852779.35</v>
      </c>
      <c r="H101" s="75"/>
      <c r="I101" s="266"/>
      <c r="J101" s="266"/>
    </row>
    <row r="102" spans="1:10" s="10" customFormat="1" ht="63.75" customHeight="1">
      <c r="A102" s="278" t="s">
        <v>50</v>
      </c>
      <c r="B102" s="140" t="s">
        <v>38</v>
      </c>
      <c r="C102" s="132" t="s">
        <v>39</v>
      </c>
      <c r="D102" s="132" t="s">
        <v>175</v>
      </c>
      <c r="E102" s="141" t="s">
        <v>209</v>
      </c>
      <c r="F102" s="160" t="s">
        <v>179</v>
      </c>
      <c r="G102" s="332">
        <v>6344146.53</v>
      </c>
      <c r="H102" s="69"/>
      <c r="I102" s="266"/>
      <c r="J102" s="266"/>
    </row>
    <row r="103" spans="1:10" s="13" customFormat="1" ht="38.25" customHeight="1">
      <c r="A103" s="278" t="s">
        <v>169</v>
      </c>
      <c r="B103" s="140" t="s">
        <v>38</v>
      </c>
      <c r="C103" s="132" t="s">
        <v>39</v>
      </c>
      <c r="D103" s="132" t="s">
        <v>175</v>
      </c>
      <c r="E103" s="141" t="s">
        <v>209</v>
      </c>
      <c r="F103" s="160" t="s">
        <v>180</v>
      </c>
      <c r="G103" s="332">
        <v>3447697.82</v>
      </c>
      <c r="H103" s="69"/>
      <c r="I103" s="266"/>
      <c r="J103" s="266"/>
    </row>
    <row r="104" spans="1:10" s="13" customFormat="1" ht="16.5" customHeight="1">
      <c r="A104" s="278" t="s">
        <v>285</v>
      </c>
      <c r="B104" s="140" t="s">
        <v>38</v>
      </c>
      <c r="C104" s="132" t="s">
        <v>39</v>
      </c>
      <c r="D104" s="132" t="s">
        <v>175</v>
      </c>
      <c r="E104" s="141" t="s">
        <v>209</v>
      </c>
      <c r="F104" s="160" t="s">
        <v>173</v>
      </c>
      <c r="G104" s="332">
        <v>60935</v>
      </c>
      <c r="H104" s="69"/>
      <c r="I104" s="266"/>
      <c r="J104" s="266"/>
    </row>
    <row r="105" spans="1:10" s="8" customFormat="1" ht="33.75" customHeight="1">
      <c r="A105" s="139" t="s">
        <v>56</v>
      </c>
      <c r="B105" s="131" t="s">
        <v>38</v>
      </c>
      <c r="C105" s="135" t="s">
        <v>39</v>
      </c>
      <c r="D105" s="135" t="s">
        <v>175</v>
      </c>
      <c r="E105" s="139" t="s">
        <v>210</v>
      </c>
      <c r="F105" s="135"/>
      <c r="G105" s="329">
        <f>G106</f>
        <v>80000</v>
      </c>
      <c r="H105" s="75"/>
      <c r="I105" s="237"/>
      <c r="J105" s="237"/>
    </row>
    <row r="106" spans="1:10" s="13" customFormat="1" ht="34.5" customHeight="1">
      <c r="A106" s="278" t="s">
        <v>169</v>
      </c>
      <c r="B106" s="140" t="s">
        <v>38</v>
      </c>
      <c r="C106" s="132" t="s">
        <v>39</v>
      </c>
      <c r="D106" s="132" t="s">
        <v>175</v>
      </c>
      <c r="E106" s="141" t="s">
        <v>210</v>
      </c>
      <c r="F106" s="143">
        <v>200</v>
      </c>
      <c r="G106" s="332">
        <v>80000</v>
      </c>
      <c r="H106" s="75"/>
      <c r="I106" s="266"/>
      <c r="J106" s="266"/>
    </row>
    <row r="107" spans="1:10" s="13" customFormat="1" ht="34.5" customHeight="1">
      <c r="A107" s="134" t="s">
        <v>604</v>
      </c>
      <c r="B107" s="131" t="s">
        <v>38</v>
      </c>
      <c r="C107" s="296" t="s">
        <v>39</v>
      </c>
      <c r="D107" s="296" t="s">
        <v>175</v>
      </c>
      <c r="E107" s="139" t="s">
        <v>605</v>
      </c>
      <c r="F107" s="146"/>
      <c r="G107" s="329">
        <f>G108</f>
        <v>342441.95</v>
      </c>
      <c r="H107" s="75"/>
      <c r="I107" s="266"/>
      <c r="J107" s="266"/>
    </row>
    <row r="108" spans="1:10" s="13" customFormat="1" ht="18" customHeight="1">
      <c r="A108" s="149" t="s">
        <v>302</v>
      </c>
      <c r="B108" s="140" t="s">
        <v>38</v>
      </c>
      <c r="C108" s="132" t="s">
        <v>39</v>
      </c>
      <c r="D108" s="132" t="s">
        <v>175</v>
      </c>
      <c r="E108" s="141" t="s">
        <v>605</v>
      </c>
      <c r="F108" s="143">
        <v>500</v>
      </c>
      <c r="G108" s="332">
        <v>342441.95</v>
      </c>
      <c r="H108" s="75"/>
      <c r="I108" s="266"/>
      <c r="J108" s="266"/>
    </row>
    <row r="109" spans="1:10" s="13" customFormat="1" ht="18" customHeight="1">
      <c r="A109" s="145" t="s">
        <v>152</v>
      </c>
      <c r="B109" s="131" t="s">
        <v>38</v>
      </c>
      <c r="C109" s="308" t="s">
        <v>39</v>
      </c>
      <c r="D109" s="308" t="s">
        <v>175</v>
      </c>
      <c r="E109" s="139" t="s">
        <v>398</v>
      </c>
      <c r="F109" s="308"/>
      <c r="G109" s="329">
        <f>G110</f>
        <v>209500</v>
      </c>
      <c r="H109" s="75"/>
      <c r="I109" s="266"/>
      <c r="J109" s="266"/>
    </row>
    <row r="110" spans="1:10" s="13" customFormat="1" ht="33.75" customHeight="1">
      <c r="A110" s="320" t="s">
        <v>6</v>
      </c>
      <c r="B110" s="131" t="s">
        <v>38</v>
      </c>
      <c r="C110" s="308" t="s">
        <v>39</v>
      </c>
      <c r="D110" s="308" t="s">
        <v>175</v>
      </c>
      <c r="E110" s="139" t="s">
        <v>399</v>
      </c>
      <c r="F110" s="308"/>
      <c r="G110" s="329">
        <f>G111+G113</f>
        <v>209500</v>
      </c>
      <c r="H110" s="75"/>
      <c r="I110" s="266"/>
      <c r="J110" s="266"/>
    </row>
    <row r="111" spans="1:10" s="13" customFormat="1" ht="18" customHeight="1">
      <c r="A111" s="321" t="s">
        <v>722</v>
      </c>
      <c r="B111" s="131" t="s">
        <v>38</v>
      </c>
      <c r="C111" s="354" t="s">
        <v>39</v>
      </c>
      <c r="D111" s="354" t="s">
        <v>175</v>
      </c>
      <c r="E111" s="322" t="s">
        <v>723</v>
      </c>
      <c r="F111" s="132"/>
      <c r="G111" s="329">
        <f>G112</f>
        <v>30000</v>
      </c>
      <c r="H111" s="75"/>
      <c r="I111" s="266"/>
      <c r="J111" s="266"/>
    </row>
    <row r="112" spans="1:10" s="13" customFormat="1" ht="18" customHeight="1">
      <c r="A112" s="314" t="s">
        <v>303</v>
      </c>
      <c r="B112" s="140" t="s">
        <v>38</v>
      </c>
      <c r="C112" s="132" t="s">
        <v>39</v>
      </c>
      <c r="D112" s="132" t="s">
        <v>175</v>
      </c>
      <c r="E112" s="319" t="s">
        <v>723</v>
      </c>
      <c r="F112" s="143">
        <v>300</v>
      </c>
      <c r="G112" s="332">
        <f>'Доходы 2019'!C126</f>
        <v>30000</v>
      </c>
      <c r="H112" s="75"/>
      <c r="I112" s="266"/>
      <c r="J112" s="266"/>
    </row>
    <row r="113" spans="1:10" s="13" customFormat="1" ht="35.25" customHeight="1">
      <c r="A113" s="280" t="s">
        <v>6</v>
      </c>
      <c r="B113" s="131" t="s">
        <v>38</v>
      </c>
      <c r="C113" s="354" t="s">
        <v>39</v>
      </c>
      <c r="D113" s="354" t="s">
        <v>175</v>
      </c>
      <c r="E113" s="139" t="s">
        <v>191</v>
      </c>
      <c r="F113" s="143"/>
      <c r="G113" s="329">
        <f>G114</f>
        <v>179500</v>
      </c>
      <c r="H113" s="75"/>
      <c r="I113" s="266"/>
      <c r="J113" s="266"/>
    </row>
    <row r="114" spans="1:10" s="13" customFormat="1" ht="18" customHeight="1">
      <c r="A114" s="314" t="s">
        <v>303</v>
      </c>
      <c r="B114" s="140" t="s">
        <v>38</v>
      </c>
      <c r="C114" s="132" t="s">
        <v>39</v>
      </c>
      <c r="D114" s="132" t="s">
        <v>175</v>
      </c>
      <c r="E114" s="141" t="s">
        <v>191</v>
      </c>
      <c r="F114" s="143">
        <v>300</v>
      </c>
      <c r="G114" s="332">
        <v>179500</v>
      </c>
      <c r="H114" s="75"/>
      <c r="I114" s="266"/>
      <c r="J114" s="266"/>
    </row>
    <row r="115" spans="1:10" s="13" customFormat="1" ht="31.5" customHeight="1">
      <c r="A115" s="280" t="s">
        <v>341</v>
      </c>
      <c r="B115" s="131" t="s">
        <v>38</v>
      </c>
      <c r="C115" s="135" t="s">
        <v>41</v>
      </c>
      <c r="D115" s="132"/>
      <c r="E115" s="161"/>
      <c r="F115" s="143"/>
      <c r="G115" s="329">
        <f>G116</f>
        <v>242724</v>
      </c>
      <c r="H115" s="80"/>
      <c r="I115" s="266"/>
      <c r="J115" s="266"/>
    </row>
    <row r="116" spans="1:10" s="13" customFormat="1" ht="34.5" customHeight="1">
      <c r="A116" s="280" t="s">
        <v>8</v>
      </c>
      <c r="B116" s="131" t="s">
        <v>38</v>
      </c>
      <c r="C116" s="135" t="s">
        <v>41</v>
      </c>
      <c r="D116" s="135" t="s">
        <v>44</v>
      </c>
      <c r="E116" s="161"/>
      <c r="F116" s="143"/>
      <c r="G116" s="329">
        <f>G117</f>
        <v>242724</v>
      </c>
      <c r="H116" s="80"/>
      <c r="I116" s="266"/>
      <c r="J116" s="266"/>
    </row>
    <row r="117" spans="1:10" s="18" customFormat="1" ht="67.5" customHeight="1">
      <c r="A117" s="139" t="s">
        <v>554</v>
      </c>
      <c r="B117" s="131" t="s">
        <v>38</v>
      </c>
      <c r="C117" s="135" t="s">
        <v>41</v>
      </c>
      <c r="D117" s="135" t="s">
        <v>44</v>
      </c>
      <c r="E117" s="144" t="s">
        <v>405</v>
      </c>
      <c r="F117" s="135"/>
      <c r="G117" s="329">
        <f>G122+G118</f>
        <v>242724</v>
      </c>
      <c r="H117" s="76"/>
      <c r="I117" s="3"/>
      <c r="J117" s="3"/>
    </row>
    <row r="118" spans="1:10" s="18" customFormat="1" ht="112.5" customHeight="1">
      <c r="A118" s="277" t="s">
        <v>555</v>
      </c>
      <c r="B118" s="131" t="s">
        <v>38</v>
      </c>
      <c r="C118" s="135" t="s">
        <v>41</v>
      </c>
      <c r="D118" s="135" t="s">
        <v>44</v>
      </c>
      <c r="E118" s="144" t="s">
        <v>476</v>
      </c>
      <c r="F118" s="135"/>
      <c r="G118" s="329">
        <f>G119</f>
        <v>29029</v>
      </c>
      <c r="H118" s="76"/>
      <c r="I118" s="3"/>
      <c r="J118" s="3"/>
    </row>
    <row r="119" spans="1:10" s="18" customFormat="1" ht="51" customHeight="1">
      <c r="A119" s="139" t="s">
        <v>370</v>
      </c>
      <c r="B119" s="131" t="s">
        <v>38</v>
      </c>
      <c r="C119" s="135" t="s">
        <v>41</v>
      </c>
      <c r="D119" s="135" t="s">
        <v>44</v>
      </c>
      <c r="E119" s="139" t="s">
        <v>477</v>
      </c>
      <c r="F119" s="152"/>
      <c r="G119" s="329">
        <f>G120</f>
        <v>29029</v>
      </c>
      <c r="H119" s="76"/>
      <c r="I119" s="3"/>
      <c r="J119" s="3"/>
    </row>
    <row r="120" spans="1:10" s="18" customFormat="1" ht="47.25" customHeight="1">
      <c r="A120" s="278" t="s">
        <v>55</v>
      </c>
      <c r="B120" s="140" t="s">
        <v>38</v>
      </c>
      <c r="C120" s="132" t="s">
        <v>41</v>
      </c>
      <c r="D120" s="132" t="s">
        <v>44</v>
      </c>
      <c r="E120" s="155" t="s">
        <v>369</v>
      </c>
      <c r="F120" s="162"/>
      <c r="G120" s="332">
        <f>G121</f>
        <v>29029</v>
      </c>
      <c r="H120" s="76"/>
      <c r="I120" s="3"/>
      <c r="J120" s="3"/>
    </row>
    <row r="121" spans="1:10" s="18" customFormat="1" ht="33" customHeight="1">
      <c r="A121" s="278" t="s">
        <v>169</v>
      </c>
      <c r="B121" s="140" t="s">
        <v>38</v>
      </c>
      <c r="C121" s="132" t="s">
        <v>41</v>
      </c>
      <c r="D121" s="132" t="s">
        <v>44</v>
      </c>
      <c r="E121" s="155" t="s">
        <v>369</v>
      </c>
      <c r="F121" s="156">
        <v>200</v>
      </c>
      <c r="G121" s="332">
        <v>29029</v>
      </c>
      <c r="H121" s="76"/>
      <c r="I121" s="3"/>
      <c r="J121" s="3"/>
    </row>
    <row r="122" spans="1:10" s="19" customFormat="1" ht="115.5" customHeight="1">
      <c r="A122" s="277" t="s">
        <v>556</v>
      </c>
      <c r="B122" s="131" t="s">
        <v>38</v>
      </c>
      <c r="C122" s="135" t="s">
        <v>41</v>
      </c>
      <c r="D122" s="135" t="s">
        <v>44</v>
      </c>
      <c r="E122" s="144" t="s">
        <v>432</v>
      </c>
      <c r="F122" s="135"/>
      <c r="G122" s="329">
        <f>G123</f>
        <v>213695</v>
      </c>
      <c r="H122" s="76"/>
      <c r="I122" s="262"/>
      <c r="J122" s="262"/>
    </row>
    <row r="123" spans="1:10" s="19" customFormat="1" ht="33" customHeight="1">
      <c r="A123" s="280" t="s">
        <v>211</v>
      </c>
      <c r="B123" s="131" t="s">
        <v>38</v>
      </c>
      <c r="C123" s="135" t="s">
        <v>41</v>
      </c>
      <c r="D123" s="135" t="s">
        <v>44</v>
      </c>
      <c r="E123" s="139" t="s">
        <v>445</v>
      </c>
      <c r="F123" s="143"/>
      <c r="G123" s="329">
        <f>G124</f>
        <v>213695</v>
      </c>
      <c r="H123" s="69"/>
      <c r="I123" s="262"/>
      <c r="J123" s="262"/>
    </row>
    <row r="124" spans="1:10" s="19" customFormat="1" ht="51" customHeight="1">
      <c r="A124" s="278" t="s">
        <v>55</v>
      </c>
      <c r="B124" s="140" t="s">
        <v>38</v>
      </c>
      <c r="C124" s="132" t="s">
        <v>41</v>
      </c>
      <c r="D124" s="132" t="s">
        <v>44</v>
      </c>
      <c r="E124" s="141" t="s">
        <v>288</v>
      </c>
      <c r="F124" s="151"/>
      <c r="G124" s="332">
        <f>G125</f>
        <v>213695</v>
      </c>
      <c r="H124" s="69"/>
      <c r="I124" s="262"/>
      <c r="J124" s="262"/>
    </row>
    <row r="125" spans="1:10" s="19" customFormat="1" ht="32.25" customHeight="1">
      <c r="A125" s="278" t="s">
        <v>169</v>
      </c>
      <c r="B125" s="140" t="s">
        <v>38</v>
      </c>
      <c r="C125" s="132" t="s">
        <v>41</v>
      </c>
      <c r="D125" s="132" t="s">
        <v>44</v>
      </c>
      <c r="E125" s="141" t="s">
        <v>288</v>
      </c>
      <c r="F125" s="143">
        <v>200</v>
      </c>
      <c r="G125" s="332">
        <v>213695</v>
      </c>
      <c r="H125" s="78"/>
      <c r="I125" s="262"/>
      <c r="J125" s="262"/>
    </row>
    <row r="126" spans="1:10" s="20" customFormat="1" ht="18">
      <c r="A126" s="277" t="s">
        <v>150</v>
      </c>
      <c r="B126" s="131" t="s">
        <v>38</v>
      </c>
      <c r="C126" s="135" t="s">
        <v>42</v>
      </c>
      <c r="D126" s="135"/>
      <c r="E126" s="147"/>
      <c r="F126" s="135"/>
      <c r="G126" s="329">
        <f>G127+G135+G149+G165</f>
        <v>2879265.59</v>
      </c>
      <c r="H126" s="69"/>
      <c r="I126" s="267"/>
      <c r="J126" s="267"/>
    </row>
    <row r="127" spans="1:10" s="20" customFormat="1" ht="18">
      <c r="A127" s="277" t="s">
        <v>54</v>
      </c>
      <c r="B127" s="131" t="s">
        <v>38</v>
      </c>
      <c r="C127" s="135" t="s">
        <v>42</v>
      </c>
      <c r="D127" s="135" t="s">
        <v>39</v>
      </c>
      <c r="E127" s="147"/>
      <c r="F127" s="135"/>
      <c r="G127" s="329">
        <f>G128</f>
        <v>299885</v>
      </c>
      <c r="H127" s="69"/>
      <c r="I127" s="267"/>
      <c r="J127" s="267"/>
    </row>
    <row r="128" spans="1:10" s="6" customFormat="1" ht="32.25" customHeight="1">
      <c r="A128" s="139" t="s">
        <v>557</v>
      </c>
      <c r="B128" s="131" t="s">
        <v>38</v>
      </c>
      <c r="C128" s="135" t="s">
        <v>42</v>
      </c>
      <c r="D128" s="135" t="s">
        <v>39</v>
      </c>
      <c r="E128" s="144" t="s">
        <v>407</v>
      </c>
      <c r="F128" s="135"/>
      <c r="G128" s="329">
        <f>G129</f>
        <v>299885</v>
      </c>
      <c r="H128" s="78"/>
      <c r="I128" s="17"/>
      <c r="J128" s="17"/>
    </row>
    <row r="129" spans="1:10" s="5" customFormat="1" ht="50.25" customHeight="1">
      <c r="A129" s="139" t="s">
        <v>559</v>
      </c>
      <c r="B129" s="131" t="s">
        <v>38</v>
      </c>
      <c r="C129" s="135" t="s">
        <v>42</v>
      </c>
      <c r="D129" s="135" t="s">
        <v>39</v>
      </c>
      <c r="E129" s="144" t="s">
        <v>430</v>
      </c>
      <c r="F129" s="135"/>
      <c r="G129" s="329">
        <f>G130</f>
        <v>299885</v>
      </c>
      <c r="H129" s="78"/>
      <c r="I129" s="17"/>
      <c r="J129" s="17"/>
    </row>
    <row r="130" spans="1:10" s="5" customFormat="1" ht="66.75" customHeight="1">
      <c r="A130" s="139" t="s">
        <v>212</v>
      </c>
      <c r="B130" s="131" t="s">
        <v>38</v>
      </c>
      <c r="C130" s="135" t="s">
        <v>42</v>
      </c>
      <c r="D130" s="135" t="s">
        <v>39</v>
      </c>
      <c r="E130" s="139" t="s">
        <v>447</v>
      </c>
      <c r="F130" s="152"/>
      <c r="G130" s="329">
        <f>G131+G133</f>
        <v>299885</v>
      </c>
      <c r="H130" s="78"/>
      <c r="I130" s="17"/>
      <c r="J130" s="17"/>
    </row>
    <row r="131" spans="1:10" s="8" customFormat="1" ht="34.5" customHeight="1">
      <c r="A131" s="280" t="s">
        <v>3</v>
      </c>
      <c r="B131" s="131" t="s">
        <v>38</v>
      </c>
      <c r="C131" s="135" t="s">
        <v>42</v>
      </c>
      <c r="D131" s="135" t="s">
        <v>39</v>
      </c>
      <c r="E131" s="139" t="s">
        <v>213</v>
      </c>
      <c r="F131" s="152"/>
      <c r="G131" s="329">
        <f>G132</f>
        <v>296000</v>
      </c>
      <c r="H131" s="78"/>
      <c r="I131" s="237"/>
      <c r="J131" s="237"/>
    </row>
    <row r="132" spans="1:10" s="10" customFormat="1" ht="63.75" customHeight="1">
      <c r="A132" s="278" t="s">
        <v>50</v>
      </c>
      <c r="B132" s="140" t="s">
        <v>38</v>
      </c>
      <c r="C132" s="132" t="s">
        <v>42</v>
      </c>
      <c r="D132" s="132" t="s">
        <v>39</v>
      </c>
      <c r="E132" s="141" t="s">
        <v>213</v>
      </c>
      <c r="F132" s="143">
        <v>100</v>
      </c>
      <c r="G132" s="332">
        <f>'Доходы 2019'!C111</f>
        <v>296000</v>
      </c>
      <c r="H132" s="78"/>
      <c r="I132" s="266"/>
      <c r="J132" s="266"/>
    </row>
    <row r="133" spans="1:10" s="13" customFormat="1" ht="35.25" customHeight="1">
      <c r="A133" s="280" t="s">
        <v>188</v>
      </c>
      <c r="B133" s="131" t="s">
        <v>38</v>
      </c>
      <c r="C133" s="295" t="s">
        <v>42</v>
      </c>
      <c r="D133" s="295" t="s">
        <v>39</v>
      </c>
      <c r="E133" s="139" t="s">
        <v>533</v>
      </c>
      <c r="F133" s="143"/>
      <c r="G133" s="329">
        <f>G134</f>
        <v>3885</v>
      </c>
      <c r="H133" s="82"/>
      <c r="I133" s="266"/>
      <c r="J133" s="266"/>
    </row>
    <row r="134" spans="1:10" s="13" customFormat="1" ht="35.25" customHeight="1">
      <c r="A134" s="142" t="s">
        <v>50</v>
      </c>
      <c r="B134" s="140" t="s">
        <v>38</v>
      </c>
      <c r="C134" s="132" t="s">
        <v>42</v>
      </c>
      <c r="D134" s="132" t="s">
        <v>39</v>
      </c>
      <c r="E134" s="141" t="s">
        <v>533</v>
      </c>
      <c r="F134" s="143">
        <v>100</v>
      </c>
      <c r="G134" s="332">
        <v>3885</v>
      </c>
      <c r="H134" s="82"/>
      <c r="I134" s="266"/>
      <c r="J134" s="266"/>
    </row>
    <row r="135" spans="1:10" s="21" customFormat="1" ht="20.25" customHeight="1">
      <c r="A135" s="282" t="s">
        <v>185</v>
      </c>
      <c r="B135" s="131" t="s">
        <v>38</v>
      </c>
      <c r="C135" s="135" t="s">
        <v>42</v>
      </c>
      <c r="D135" s="135" t="s">
        <v>44</v>
      </c>
      <c r="E135" s="166"/>
      <c r="F135" s="135"/>
      <c r="G135" s="329">
        <f>G136</f>
        <v>1900726.3900000001</v>
      </c>
      <c r="H135" s="77"/>
      <c r="I135" s="267"/>
      <c r="J135" s="267"/>
    </row>
    <row r="136" spans="1:10" s="6" customFormat="1" ht="48.75" customHeight="1">
      <c r="A136" s="277" t="s">
        <v>560</v>
      </c>
      <c r="B136" s="131" t="s">
        <v>38</v>
      </c>
      <c r="C136" s="135" t="s">
        <v>42</v>
      </c>
      <c r="D136" s="135" t="s">
        <v>44</v>
      </c>
      <c r="E136" s="144" t="s">
        <v>408</v>
      </c>
      <c r="F136" s="135"/>
      <c r="G136" s="329">
        <f>G137+G143</f>
        <v>1900726.3900000001</v>
      </c>
      <c r="H136" s="77"/>
      <c r="I136" s="17"/>
      <c r="J136" s="17"/>
    </row>
    <row r="137" spans="1:10" s="6" customFormat="1" ht="81.75" customHeight="1">
      <c r="A137" s="277" t="s">
        <v>561</v>
      </c>
      <c r="B137" s="131" t="s">
        <v>38</v>
      </c>
      <c r="C137" s="135" t="s">
        <v>42</v>
      </c>
      <c r="D137" s="135" t="s">
        <v>44</v>
      </c>
      <c r="E137" s="144" t="s">
        <v>429</v>
      </c>
      <c r="F137" s="135"/>
      <c r="G137" s="329">
        <f>G138</f>
        <v>1222541.6</v>
      </c>
      <c r="H137" s="69"/>
      <c r="I137" s="17"/>
      <c r="J137" s="17"/>
    </row>
    <row r="138" spans="1:10" s="6" customFormat="1" ht="52.5" customHeight="1">
      <c r="A138" s="280" t="s">
        <v>214</v>
      </c>
      <c r="B138" s="131" t="s">
        <v>38</v>
      </c>
      <c r="C138" s="135" t="s">
        <v>42</v>
      </c>
      <c r="D138" s="135" t="s">
        <v>44</v>
      </c>
      <c r="E138" s="139" t="s">
        <v>448</v>
      </c>
      <c r="F138" s="152"/>
      <c r="G138" s="329">
        <f>G139+G141</f>
        <v>1222541.6</v>
      </c>
      <c r="H138" s="69"/>
      <c r="I138" s="17"/>
      <c r="J138" s="17"/>
    </row>
    <row r="139" spans="1:10" s="6" customFormat="1" ht="33.75" customHeight="1">
      <c r="A139" s="150" t="s">
        <v>609</v>
      </c>
      <c r="B139" s="131" t="s">
        <v>38</v>
      </c>
      <c r="C139" s="298" t="s">
        <v>42</v>
      </c>
      <c r="D139" s="298" t="s">
        <v>44</v>
      </c>
      <c r="E139" s="139" t="s">
        <v>610</v>
      </c>
      <c r="F139" s="152"/>
      <c r="G139" s="329">
        <f>G140</f>
        <v>504055.5</v>
      </c>
      <c r="H139" s="69"/>
      <c r="I139" s="17"/>
      <c r="J139" s="17"/>
    </row>
    <row r="140" spans="1:10" s="6" customFormat="1" ht="33.75" customHeight="1">
      <c r="A140" s="148" t="s">
        <v>611</v>
      </c>
      <c r="B140" s="140" t="s">
        <v>38</v>
      </c>
      <c r="C140" s="132" t="s">
        <v>42</v>
      </c>
      <c r="D140" s="132" t="s">
        <v>44</v>
      </c>
      <c r="E140" s="141" t="s">
        <v>610</v>
      </c>
      <c r="F140" s="151">
        <v>400</v>
      </c>
      <c r="G140" s="332">
        <v>504055.5</v>
      </c>
      <c r="H140" s="69"/>
      <c r="I140" s="17"/>
      <c r="J140" s="17"/>
    </row>
    <row r="141" spans="1:10" s="6" customFormat="1" ht="33.75" customHeight="1">
      <c r="A141" s="277" t="s">
        <v>11</v>
      </c>
      <c r="B141" s="131" t="s">
        <v>38</v>
      </c>
      <c r="C141" s="135" t="s">
        <v>42</v>
      </c>
      <c r="D141" s="135" t="s">
        <v>44</v>
      </c>
      <c r="E141" s="139" t="s">
        <v>215</v>
      </c>
      <c r="F141" s="152"/>
      <c r="G141" s="329">
        <f>G142</f>
        <v>718486.1</v>
      </c>
      <c r="H141" s="78"/>
      <c r="I141" s="17"/>
      <c r="J141" s="17"/>
    </row>
    <row r="142" spans="1:10" s="6" customFormat="1" ht="33.75" customHeight="1">
      <c r="A142" s="278" t="s">
        <v>169</v>
      </c>
      <c r="B142" s="140" t="s">
        <v>38</v>
      </c>
      <c r="C142" s="132" t="s">
        <v>42</v>
      </c>
      <c r="D142" s="132" t="s">
        <v>44</v>
      </c>
      <c r="E142" s="141" t="s">
        <v>215</v>
      </c>
      <c r="F142" s="151">
        <v>200</v>
      </c>
      <c r="G142" s="332">
        <v>718486.1</v>
      </c>
      <c r="H142" s="69"/>
      <c r="I142" s="17"/>
      <c r="J142" s="17"/>
    </row>
    <row r="143" spans="1:10" s="6" customFormat="1" ht="83.25" customHeight="1">
      <c r="A143" s="277" t="s">
        <v>562</v>
      </c>
      <c r="B143" s="131" t="s">
        <v>38</v>
      </c>
      <c r="C143" s="135" t="s">
        <v>42</v>
      </c>
      <c r="D143" s="135" t="s">
        <v>44</v>
      </c>
      <c r="E143" s="167" t="s">
        <v>428</v>
      </c>
      <c r="F143" s="151"/>
      <c r="G143" s="329">
        <f>G144</f>
        <v>678184.79</v>
      </c>
      <c r="H143" s="78"/>
      <c r="I143" s="17"/>
      <c r="J143" s="17"/>
    </row>
    <row r="144" spans="1:10" s="6" customFormat="1" ht="47.25" customHeight="1">
      <c r="A144" s="277" t="s">
        <v>143</v>
      </c>
      <c r="B144" s="131" t="s">
        <v>38</v>
      </c>
      <c r="C144" s="135" t="s">
        <v>42</v>
      </c>
      <c r="D144" s="135" t="s">
        <v>44</v>
      </c>
      <c r="E144" s="139" t="s">
        <v>449</v>
      </c>
      <c r="F144" s="151"/>
      <c r="G144" s="329">
        <f>G145+G147</f>
        <v>678184.79</v>
      </c>
      <c r="H144" s="69"/>
      <c r="I144" s="17"/>
      <c r="J144" s="17"/>
    </row>
    <row r="145" spans="1:10" s="6" customFormat="1" ht="33.75" customHeight="1">
      <c r="A145" s="277" t="s">
        <v>144</v>
      </c>
      <c r="B145" s="131" t="s">
        <v>38</v>
      </c>
      <c r="C145" s="354" t="s">
        <v>42</v>
      </c>
      <c r="D145" s="354" t="s">
        <v>44</v>
      </c>
      <c r="E145" s="153" t="s">
        <v>145</v>
      </c>
      <c r="F145" s="152"/>
      <c r="G145" s="329">
        <f>G146</f>
        <v>278184.79</v>
      </c>
      <c r="H145" s="75"/>
      <c r="I145" s="17"/>
      <c r="J145" s="17"/>
    </row>
    <row r="146" spans="1:10" s="6" customFormat="1" ht="33.75" customHeight="1">
      <c r="A146" s="278" t="s">
        <v>169</v>
      </c>
      <c r="B146" s="140" t="s">
        <v>38</v>
      </c>
      <c r="C146" s="132" t="s">
        <v>42</v>
      </c>
      <c r="D146" s="132" t="s">
        <v>44</v>
      </c>
      <c r="E146" s="155" t="s">
        <v>145</v>
      </c>
      <c r="F146" s="151">
        <v>200</v>
      </c>
      <c r="G146" s="332">
        <v>278184.79</v>
      </c>
      <c r="H146" s="75"/>
      <c r="I146" s="17"/>
      <c r="J146" s="17"/>
    </row>
    <row r="147" spans="1:10" s="6" customFormat="1" ht="21" customHeight="1">
      <c r="A147" s="277" t="s">
        <v>613</v>
      </c>
      <c r="B147" s="131" t="s">
        <v>38</v>
      </c>
      <c r="C147" s="298" t="s">
        <v>42</v>
      </c>
      <c r="D147" s="298" t="s">
        <v>44</v>
      </c>
      <c r="E147" s="153" t="s">
        <v>612</v>
      </c>
      <c r="F147" s="152"/>
      <c r="G147" s="329">
        <f>G148</f>
        <v>400000</v>
      </c>
      <c r="H147" s="75"/>
      <c r="I147" s="17"/>
      <c r="J147" s="17"/>
    </row>
    <row r="148" spans="1:10" s="6" customFormat="1" ht="33.75" customHeight="1">
      <c r="A148" s="278" t="s">
        <v>169</v>
      </c>
      <c r="B148" s="140" t="s">
        <v>38</v>
      </c>
      <c r="C148" s="132" t="s">
        <v>42</v>
      </c>
      <c r="D148" s="132" t="s">
        <v>44</v>
      </c>
      <c r="E148" s="155" t="s">
        <v>612</v>
      </c>
      <c r="F148" s="151">
        <v>200</v>
      </c>
      <c r="G148" s="332">
        <v>400000</v>
      </c>
      <c r="H148" s="75"/>
      <c r="I148" s="17"/>
      <c r="J148" s="17"/>
    </row>
    <row r="149" spans="1:10" s="6" customFormat="1" ht="20.25" customHeight="1">
      <c r="A149" s="283" t="s">
        <v>137</v>
      </c>
      <c r="B149" s="131" t="s">
        <v>38</v>
      </c>
      <c r="C149" s="168" t="s">
        <v>42</v>
      </c>
      <c r="D149" s="168" t="s">
        <v>48</v>
      </c>
      <c r="E149" s="165"/>
      <c r="F149" s="152"/>
      <c r="G149" s="329">
        <f>G150</f>
        <v>429151.19999999995</v>
      </c>
      <c r="H149" s="75"/>
      <c r="I149" s="17"/>
      <c r="J149" s="17"/>
    </row>
    <row r="150" spans="1:10" s="6" customFormat="1" ht="33.75" customHeight="1">
      <c r="A150" s="134" t="s">
        <v>539</v>
      </c>
      <c r="B150" s="131" t="s">
        <v>38</v>
      </c>
      <c r="C150" s="168" t="s">
        <v>42</v>
      </c>
      <c r="D150" s="168" t="s">
        <v>48</v>
      </c>
      <c r="E150" s="139" t="s">
        <v>409</v>
      </c>
      <c r="F150" s="152"/>
      <c r="G150" s="329">
        <f>G155+G151</f>
        <v>429151.19999999995</v>
      </c>
      <c r="H150" s="69"/>
      <c r="I150" s="17"/>
      <c r="J150" s="17"/>
    </row>
    <row r="151" spans="1:10" s="6" customFormat="1" ht="51" customHeight="1">
      <c r="A151" s="134" t="s">
        <v>540</v>
      </c>
      <c r="B151" s="131" t="s">
        <v>38</v>
      </c>
      <c r="C151" s="168" t="s">
        <v>42</v>
      </c>
      <c r="D151" s="168" t="s">
        <v>48</v>
      </c>
      <c r="E151" s="139" t="s">
        <v>427</v>
      </c>
      <c r="F151" s="152"/>
      <c r="G151" s="329">
        <f>G152</f>
        <v>277103.98</v>
      </c>
      <c r="H151" s="82"/>
      <c r="I151" s="17"/>
      <c r="J151" s="17"/>
    </row>
    <row r="152" spans="1:10" s="6" customFormat="1" ht="33.75" customHeight="1">
      <c r="A152" s="134" t="s">
        <v>21</v>
      </c>
      <c r="B152" s="131" t="s">
        <v>38</v>
      </c>
      <c r="C152" s="168" t="s">
        <v>42</v>
      </c>
      <c r="D152" s="168" t="s">
        <v>48</v>
      </c>
      <c r="E152" s="139" t="s">
        <v>450</v>
      </c>
      <c r="F152" s="152"/>
      <c r="G152" s="329">
        <f>G153</f>
        <v>277103.98</v>
      </c>
      <c r="H152" s="76"/>
      <c r="I152" s="17"/>
      <c r="J152" s="17"/>
    </row>
    <row r="153" spans="1:10" s="6" customFormat="1" ht="33.75" customHeight="1">
      <c r="A153" s="134" t="s">
        <v>22</v>
      </c>
      <c r="B153" s="131" t="s">
        <v>38</v>
      </c>
      <c r="C153" s="168" t="s">
        <v>42</v>
      </c>
      <c r="D153" s="168" t="s">
        <v>48</v>
      </c>
      <c r="E153" s="139" t="s">
        <v>23</v>
      </c>
      <c r="F153" s="152"/>
      <c r="G153" s="329">
        <f>G154</f>
        <v>277103.98</v>
      </c>
      <c r="H153" s="75"/>
      <c r="I153" s="17"/>
      <c r="J153" s="17"/>
    </row>
    <row r="154" spans="1:10" s="6" customFormat="1" ht="33.75" customHeight="1">
      <c r="A154" s="142" t="s">
        <v>169</v>
      </c>
      <c r="B154" s="140" t="s">
        <v>38</v>
      </c>
      <c r="C154" s="169" t="s">
        <v>42</v>
      </c>
      <c r="D154" s="169" t="s">
        <v>48</v>
      </c>
      <c r="E154" s="141" t="s">
        <v>23</v>
      </c>
      <c r="F154" s="151">
        <v>200</v>
      </c>
      <c r="G154" s="332">
        <v>277103.98</v>
      </c>
      <c r="H154" s="75"/>
      <c r="I154" s="17"/>
      <c r="J154" s="17"/>
    </row>
    <row r="155" spans="1:10" s="6" customFormat="1" ht="66.75" customHeight="1">
      <c r="A155" s="134" t="s">
        <v>541</v>
      </c>
      <c r="B155" s="131" t="s">
        <v>38</v>
      </c>
      <c r="C155" s="170" t="s">
        <v>42</v>
      </c>
      <c r="D155" s="170" t="s">
        <v>48</v>
      </c>
      <c r="E155" s="139" t="s">
        <v>426</v>
      </c>
      <c r="F155" s="152"/>
      <c r="G155" s="329">
        <f>G156+G159+G162</f>
        <v>152047.22</v>
      </c>
      <c r="H155" s="75"/>
      <c r="I155" s="17"/>
      <c r="J155" s="17"/>
    </row>
    <row r="156" spans="1:10" s="6" customFormat="1" ht="33.75" customHeight="1">
      <c r="A156" s="277" t="s">
        <v>138</v>
      </c>
      <c r="B156" s="131" t="s">
        <v>38</v>
      </c>
      <c r="C156" s="170" t="s">
        <v>42</v>
      </c>
      <c r="D156" s="170" t="s">
        <v>48</v>
      </c>
      <c r="E156" s="139" t="s">
        <v>451</v>
      </c>
      <c r="F156" s="152"/>
      <c r="G156" s="329">
        <f>G157</f>
        <v>97145.72</v>
      </c>
      <c r="H156" s="75"/>
      <c r="I156" s="17"/>
      <c r="J156" s="17"/>
    </row>
    <row r="157" spans="1:10" s="6" customFormat="1" ht="33.75" customHeight="1">
      <c r="A157" s="277" t="s">
        <v>22</v>
      </c>
      <c r="B157" s="131" t="s">
        <v>38</v>
      </c>
      <c r="C157" s="170" t="s">
        <v>42</v>
      </c>
      <c r="D157" s="170" t="s">
        <v>48</v>
      </c>
      <c r="E157" s="139" t="s">
        <v>142</v>
      </c>
      <c r="F157" s="152"/>
      <c r="G157" s="329">
        <f>G158</f>
        <v>97145.72</v>
      </c>
      <c r="H157" s="75"/>
      <c r="I157" s="17"/>
      <c r="J157" s="17"/>
    </row>
    <row r="158" spans="1:10" s="6" customFormat="1" ht="33.75" customHeight="1">
      <c r="A158" s="284" t="s">
        <v>169</v>
      </c>
      <c r="B158" s="140" t="s">
        <v>38</v>
      </c>
      <c r="C158" s="171" t="s">
        <v>42</v>
      </c>
      <c r="D158" s="171" t="s">
        <v>48</v>
      </c>
      <c r="E158" s="141" t="s">
        <v>142</v>
      </c>
      <c r="F158" s="151">
        <v>200</v>
      </c>
      <c r="G158" s="332">
        <v>97145.72</v>
      </c>
      <c r="H158" s="75"/>
      <c r="I158" s="17"/>
      <c r="J158" s="17"/>
    </row>
    <row r="159" spans="1:10" s="6" customFormat="1" ht="101.25" customHeight="1">
      <c r="A159" s="285" t="s">
        <v>383</v>
      </c>
      <c r="B159" s="131" t="s">
        <v>38</v>
      </c>
      <c r="C159" s="170" t="s">
        <v>42</v>
      </c>
      <c r="D159" s="170" t="s">
        <v>48</v>
      </c>
      <c r="E159" s="139" t="s">
        <v>452</v>
      </c>
      <c r="F159" s="152"/>
      <c r="G159" s="329">
        <f>G160</f>
        <v>26901.5</v>
      </c>
      <c r="H159" s="75"/>
      <c r="I159" s="17"/>
      <c r="J159" s="17"/>
    </row>
    <row r="160" spans="1:10" s="6" customFormat="1" ht="33.75" customHeight="1">
      <c r="A160" s="277" t="s">
        <v>22</v>
      </c>
      <c r="B160" s="131" t="s">
        <v>38</v>
      </c>
      <c r="C160" s="170" t="s">
        <v>42</v>
      </c>
      <c r="D160" s="170" t="s">
        <v>48</v>
      </c>
      <c r="E160" s="139" t="s">
        <v>384</v>
      </c>
      <c r="F160" s="152"/>
      <c r="G160" s="329">
        <f>G161</f>
        <v>26901.5</v>
      </c>
      <c r="H160" s="75"/>
      <c r="I160" s="17"/>
      <c r="J160" s="17"/>
    </row>
    <row r="161" spans="1:10" s="6" customFormat="1" ht="33.75" customHeight="1">
      <c r="A161" s="284" t="s">
        <v>169</v>
      </c>
      <c r="B161" s="140" t="s">
        <v>38</v>
      </c>
      <c r="C161" s="171" t="s">
        <v>42</v>
      </c>
      <c r="D161" s="171" t="s">
        <v>48</v>
      </c>
      <c r="E161" s="141" t="s">
        <v>384</v>
      </c>
      <c r="F161" s="151">
        <v>200</v>
      </c>
      <c r="G161" s="332">
        <v>26901.5</v>
      </c>
      <c r="H161" s="75"/>
      <c r="I161" s="17"/>
      <c r="J161" s="17"/>
    </row>
    <row r="162" spans="1:10" s="6" customFormat="1" ht="84" customHeight="1">
      <c r="A162" s="236" t="s">
        <v>534</v>
      </c>
      <c r="B162" s="131" t="s">
        <v>38</v>
      </c>
      <c r="C162" s="170" t="s">
        <v>42</v>
      </c>
      <c r="D162" s="170" t="s">
        <v>48</v>
      </c>
      <c r="E162" s="139" t="s">
        <v>536</v>
      </c>
      <c r="F162" s="152"/>
      <c r="G162" s="329">
        <f>G163</f>
        <v>28000</v>
      </c>
      <c r="H162" s="75"/>
      <c r="I162" s="17"/>
      <c r="J162" s="17"/>
    </row>
    <row r="163" spans="1:10" s="6" customFormat="1" ht="33.75" customHeight="1">
      <c r="A163" s="134" t="s">
        <v>22</v>
      </c>
      <c r="B163" s="131" t="s">
        <v>38</v>
      </c>
      <c r="C163" s="170" t="s">
        <v>42</v>
      </c>
      <c r="D163" s="170" t="s">
        <v>48</v>
      </c>
      <c r="E163" s="139" t="s">
        <v>535</v>
      </c>
      <c r="F163" s="152"/>
      <c r="G163" s="329">
        <f>G164</f>
        <v>28000</v>
      </c>
      <c r="H163" s="75"/>
      <c r="I163" s="17"/>
      <c r="J163" s="17"/>
    </row>
    <row r="164" spans="1:10" s="6" customFormat="1" ht="33.75" customHeight="1">
      <c r="A164" s="172" t="s">
        <v>169</v>
      </c>
      <c r="B164" s="140" t="s">
        <v>38</v>
      </c>
      <c r="C164" s="171" t="s">
        <v>42</v>
      </c>
      <c r="D164" s="171" t="s">
        <v>48</v>
      </c>
      <c r="E164" s="141" t="s">
        <v>535</v>
      </c>
      <c r="F164" s="151">
        <v>200</v>
      </c>
      <c r="G164" s="332">
        <v>28000</v>
      </c>
      <c r="H164" s="75"/>
      <c r="I164" s="17"/>
      <c r="J164" s="17"/>
    </row>
    <row r="165" spans="1:10" s="6" customFormat="1" ht="18" customHeight="1">
      <c r="A165" s="236" t="s">
        <v>614</v>
      </c>
      <c r="B165" s="131" t="s">
        <v>38</v>
      </c>
      <c r="C165" s="170" t="s">
        <v>42</v>
      </c>
      <c r="D165" s="170">
        <v>12</v>
      </c>
      <c r="E165" s="141"/>
      <c r="F165" s="151"/>
      <c r="G165" s="329">
        <f>G166</f>
        <v>249503</v>
      </c>
      <c r="H165" s="75"/>
      <c r="I165" s="17"/>
      <c r="J165" s="17"/>
    </row>
    <row r="166" spans="1:10" s="6" customFormat="1" ht="48.75" customHeight="1">
      <c r="A166" s="173" t="s">
        <v>621</v>
      </c>
      <c r="B166" s="131" t="s">
        <v>38</v>
      </c>
      <c r="C166" s="170" t="s">
        <v>42</v>
      </c>
      <c r="D166" s="170">
        <v>12</v>
      </c>
      <c r="E166" s="144" t="s">
        <v>617</v>
      </c>
      <c r="F166" s="151"/>
      <c r="G166" s="329">
        <f>G167</f>
        <v>249503</v>
      </c>
      <c r="H166" s="75"/>
      <c r="I166" s="17"/>
      <c r="J166" s="17"/>
    </row>
    <row r="167" spans="1:10" s="6" customFormat="1" ht="81" customHeight="1">
      <c r="A167" s="173" t="s">
        <v>622</v>
      </c>
      <c r="B167" s="131" t="s">
        <v>38</v>
      </c>
      <c r="C167" s="170" t="s">
        <v>42</v>
      </c>
      <c r="D167" s="170">
        <v>12</v>
      </c>
      <c r="E167" s="144" t="s">
        <v>618</v>
      </c>
      <c r="F167" s="151"/>
      <c r="G167" s="329">
        <f>G168</f>
        <v>249503</v>
      </c>
      <c r="H167" s="75"/>
      <c r="I167" s="17"/>
      <c r="J167" s="17"/>
    </row>
    <row r="168" spans="1:10" s="6" customFormat="1" ht="64.5" customHeight="1">
      <c r="A168" s="173" t="s">
        <v>682</v>
      </c>
      <c r="B168" s="131" t="s">
        <v>38</v>
      </c>
      <c r="C168" s="170" t="s">
        <v>42</v>
      </c>
      <c r="D168" s="170">
        <v>12</v>
      </c>
      <c r="E168" s="144" t="s">
        <v>681</v>
      </c>
      <c r="F168" s="151"/>
      <c r="G168" s="329">
        <f>G169+G171+G173</f>
        <v>249503</v>
      </c>
      <c r="H168" s="75"/>
      <c r="I168" s="17"/>
      <c r="J168" s="17"/>
    </row>
    <row r="169" spans="1:10" s="6" customFormat="1" ht="48.75" customHeight="1">
      <c r="A169" s="173" t="s">
        <v>683</v>
      </c>
      <c r="B169" s="131" t="s">
        <v>38</v>
      </c>
      <c r="C169" s="170" t="s">
        <v>42</v>
      </c>
      <c r="D169" s="170">
        <v>12</v>
      </c>
      <c r="E169" s="144" t="s">
        <v>685</v>
      </c>
      <c r="F169" s="151"/>
      <c r="G169" s="329">
        <f>G170</f>
        <v>48652</v>
      </c>
      <c r="H169" s="75"/>
      <c r="I169" s="17"/>
      <c r="J169" s="17"/>
    </row>
    <row r="170" spans="1:10" s="6" customFormat="1" ht="36" customHeight="1">
      <c r="A170" s="172" t="s">
        <v>169</v>
      </c>
      <c r="B170" s="140" t="s">
        <v>38</v>
      </c>
      <c r="C170" s="171" t="s">
        <v>42</v>
      </c>
      <c r="D170" s="171">
        <v>12</v>
      </c>
      <c r="E170" s="161" t="s">
        <v>685</v>
      </c>
      <c r="F170" s="151">
        <v>200</v>
      </c>
      <c r="G170" s="332">
        <f>'Доходы 2019'!C86</f>
        <v>48652</v>
      </c>
      <c r="H170" s="75"/>
      <c r="I170" s="17"/>
      <c r="J170" s="17"/>
    </row>
    <row r="171" spans="1:10" s="6" customFormat="1" ht="46.5" customHeight="1">
      <c r="A171" s="173" t="s">
        <v>684</v>
      </c>
      <c r="B171" s="131" t="s">
        <v>38</v>
      </c>
      <c r="C171" s="170" t="s">
        <v>42</v>
      </c>
      <c r="D171" s="170">
        <v>12</v>
      </c>
      <c r="E171" s="144" t="s">
        <v>686</v>
      </c>
      <c r="F171" s="151"/>
      <c r="G171" s="329">
        <f>G172</f>
        <v>20851</v>
      </c>
      <c r="H171" s="75"/>
      <c r="I171" s="17"/>
      <c r="J171" s="17"/>
    </row>
    <row r="172" spans="1:10" s="6" customFormat="1" ht="36" customHeight="1">
      <c r="A172" s="172" t="s">
        <v>169</v>
      </c>
      <c r="B172" s="140" t="s">
        <v>38</v>
      </c>
      <c r="C172" s="171" t="s">
        <v>42</v>
      </c>
      <c r="D172" s="171">
        <v>12</v>
      </c>
      <c r="E172" s="161" t="s">
        <v>686</v>
      </c>
      <c r="F172" s="151">
        <v>200</v>
      </c>
      <c r="G172" s="332">
        <v>20851</v>
      </c>
      <c r="H172" s="75"/>
      <c r="I172" s="17"/>
      <c r="J172" s="17"/>
    </row>
    <row r="173" spans="1:10" s="6" customFormat="1" ht="51" customHeight="1">
      <c r="A173" s="236" t="s">
        <v>740</v>
      </c>
      <c r="B173" s="131" t="s">
        <v>38</v>
      </c>
      <c r="C173" s="170" t="s">
        <v>42</v>
      </c>
      <c r="D173" s="170">
        <v>12</v>
      </c>
      <c r="E173" s="144" t="s">
        <v>741</v>
      </c>
      <c r="F173" s="175"/>
      <c r="G173" s="329">
        <f>G174</f>
        <v>180000</v>
      </c>
      <c r="H173" s="75"/>
      <c r="I173" s="17"/>
      <c r="J173" s="17"/>
    </row>
    <row r="174" spans="1:10" s="6" customFormat="1" ht="17.25" customHeight="1">
      <c r="A174" s="149" t="s">
        <v>302</v>
      </c>
      <c r="B174" s="140" t="s">
        <v>38</v>
      </c>
      <c r="C174" s="171" t="s">
        <v>42</v>
      </c>
      <c r="D174" s="171">
        <v>12</v>
      </c>
      <c r="E174" s="161" t="s">
        <v>741</v>
      </c>
      <c r="F174" s="174" t="s">
        <v>486</v>
      </c>
      <c r="G174" s="332">
        <v>180000</v>
      </c>
      <c r="H174" s="75"/>
      <c r="I174" s="17"/>
      <c r="J174" s="17"/>
    </row>
    <row r="175" spans="1:10" s="6" customFormat="1" ht="19.5" customHeight="1">
      <c r="A175" s="277" t="s">
        <v>483</v>
      </c>
      <c r="B175" s="131" t="s">
        <v>38</v>
      </c>
      <c r="C175" s="163" t="s">
        <v>484</v>
      </c>
      <c r="D175" s="132"/>
      <c r="E175" s="141"/>
      <c r="F175" s="151"/>
      <c r="G175" s="329">
        <f>G176</f>
        <v>25755789.94</v>
      </c>
      <c r="H175" s="75"/>
      <c r="I175" s="17"/>
      <c r="J175" s="17"/>
    </row>
    <row r="176" spans="1:10" s="6" customFormat="1" ht="19.5" customHeight="1">
      <c r="A176" s="277" t="s">
        <v>485</v>
      </c>
      <c r="B176" s="131" t="s">
        <v>38</v>
      </c>
      <c r="C176" s="163" t="s">
        <v>484</v>
      </c>
      <c r="D176" s="175" t="s">
        <v>40</v>
      </c>
      <c r="E176" s="141"/>
      <c r="F176" s="151"/>
      <c r="G176" s="329">
        <f>G177+G186+G195</f>
        <v>25755789.94</v>
      </c>
      <c r="H176" s="75"/>
      <c r="I176" s="17"/>
      <c r="J176" s="17"/>
    </row>
    <row r="177" spans="1:10" s="6" customFormat="1" ht="51" customHeight="1">
      <c r="A177" s="173" t="s">
        <v>621</v>
      </c>
      <c r="B177" s="131" t="s">
        <v>38</v>
      </c>
      <c r="C177" s="163" t="s">
        <v>484</v>
      </c>
      <c r="D177" s="175" t="s">
        <v>40</v>
      </c>
      <c r="E177" s="144" t="s">
        <v>617</v>
      </c>
      <c r="F177" s="151"/>
      <c r="G177" s="329">
        <f>G178</f>
        <v>21379991.25</v>
      </c>
      <c r="H177" s="75"/>
      <c r="I177" s="17"/>
      <c r="J177" s="17"/>
    </row>
    <row r="178" spans="1:10" s="6" customFormat="1" ht="81.75" customHeight="1">
      <c r="A178" s="173" t="s">
        <v>622</v>
      </c>
      <c r="B178" s="131" t="s">
        <v>38</v>
      </c>
      <c r="C178" s="163" t="s">
        <v>484</v>
      </c>
      <c r="D178" s="175" t="s">
        <v>40</v>
      </c>
      <c r="E178" s="144" t="s">
        <v>618</v>
      </c>
      <c r="F178" s="151"/>
      <c r="G178" s="329">
        <f>G179</f>
        <v>21379991.25</v>
      </c>
      <c r="H178" s="75"/>
      <c r="I178" s="17"/>
      <c r="J178" s="17"/>
    </row>
    <row r="179" spans="1:10" s="6" customFormat="1" ht="51" customHeight="1">
      <c r="A179" s="173" t="s">
        <v>619</v>
      </c>
      <c r="B179" s="131" t="s">
        <v>38</v>
      </c>
      <c r="C179" s="163" t="s">
        <v>484</v>
      </c>
      <c r="D179" s="175" t="s">
        <v>40</v>
      </c>
      <c r="E179" s="144" t="s">
        <v>620</v>
      </c>
      <c r="F179" s="151"/>
      <c r="G179" s="329">
        <f>G180+G182+G184</f>
        <v>21379991.25</v>
      </c>
      <c r="H179" s="75"/>
      <c r="I179" s="17"/>
      <c r="J179" s="17"/>
    </row>
    <row r="180" spans="1:10" s="6" customFormat="1" ht="34.5" customHeight="1">
      <c r="A180" s="173" t="s">
        <v>738</v>
      </c>
      <c r="B180" s="131" t="s">
        <v>38</v>
      </c>
      <c r="C180" s="163" t="s">
        <v>484</v>
      </c>
      <c r="D180" s="175" t="s">
        <v>40</v>
      </c>
      <c r="E180" s="144" t="s">
        <v>737</v>
      </c>
      <c r="F180" s="151"/>
      <c r="G180" s="329">
        <f>G181</f>
        <v>18111260</v>
      </c>
      <c r="H180" s="75"/>
      <c r="I180" s="17"/>
      <c r="J180" s="17"/>
    </row>
    <row r="181" spans="1:10" s="6" customFormat="1" ht="33" customHeight="1">
      <c r="A181" s="148" t="s">
        <v>611</v>
      </c>
      <c r="B181" s="140" t="s">
        <v>38</v>
      </c>
      <c r="C181" s="164" t="s">
        <v>484</v>
      </c>
      <c r="D181" s="174" t="s">
        <v>40</v>
      </c>
      <c r="E181" s="161" t="s">
        <v>737</v>
      </c>
      <c r="F181" s="151">
        <v>400</v>
      </c>
      <c r="G181" s="332">
        <f>'Доходы 2019'!C91</f>
        <v>18111260</v>
      </c>
      <c r="H181" s="75"/>
      <c r="I181" s="17"/>
      <c r="J181" s="17"/>
    </row>
    <row r="182" spans="1:10" s="6" customFormat="1" ht="51" customHeight="1">
      <c r="A182" s="173" t="s">
        <v>713</v>
      </c>
      <c r="B182" s="131" t="s">
        <v>38</v>
      </c>
      <c r="C182" s="163" t="s">
        <v>484</v>
      </c>
      <c r="D182" s="175" t="s">
        <v>40</v>
      </c>
      <c r="E182" s="144" t="s">
        <v>712</v>
      </c>
      <c r="F182" s="151"/>
      <c r="G182" s="329">
        <f>G183</f>
        <v>2708223.95</v>
      </c>
      <c r="H182" s="75"/>
      <c r="I182" s="17"/>
      <c r="J182" s="17"/>
    </row>
    <row r="183" spans="1:10" s="6" customFormat="1" ht="33.75" customHeight="1">
      <c r="A183" s="148" t="s">
        <v>611</v>
      </c>
      <c r="B183" s="140" t="s">
        <v>38</v>
      </c>
      <c r="C183" s="164" t="s">
        <v>484</v>
      </c>
      <c r="D183" s="174" t="s">
        <v>40</v>
      </c>
      <c r="E183" s="161" t="s">
        <v>712</v>
      </c>
      <c r="F183" s="151">
        <v>400</v>
      </c>
      <c r="G183" s="332">
        <v>2708223.95</v>
      </c>
      <c r="H183" s="75"/>
      <c r="I183" s="17"/>
      <c r="J183" s="17"/>
    </row>
    <row r="184" spans="1:10" s="6" customFormat="1" ht="36" customHeight="1">
      <c r="A184" s="173" t="s">
        <v>688</v>
      </c>
      <c r="B184" s="131" t="s">
        <v>38</v>
      </c>
      <c r="C184" s="163" t="s">
        <v>484</v>
      </c>
      <c r="D184" s="175" t="s">
        <v>40</v>
      </c>
      <c r="E184" s="139" t="s">
        <v>687</v>
      </c>
      <c r="F184" s="151"/>
      <c r="G184" s="329">
        <f>G185</f>
        <v>560507.3</v>
      </c>
      <c r="H184" s="75"/>
      <c r="I184" s="17"/>
      <c r="J184" s="17"/>
    </row>
    <row r="185" spans="1:10" s="6" customFormat="1" ht="33" customHeight="1">
      <c r="A185" s="172" t="s">
        <v>169</v>
      </c>
      <c r="B185" s="140" t="s">
        <v>38</v>
      </c>
      <c r="C185" s="164" t="s">
        <v>484</v>
      </c>
      <c r="D185" s="174" t="s">
        <v>40</v>
      </c>
      <c r="E185" s="141" t="s">
        <v>687</v>
      </c>
      <c r="F185" s="174" t="s">
        <v>180</v>
      </c>
      <c r="G185" s="332">
        <v>560507.3</v>
      </c>
      <c r="H185" s="75"/>
      <c r="I185" s="17"/>
      <c r="J185" s="17"/>
    </row>
    <row r="186" spans="1:10" s="6" customFormat="1" ht="33.75" customHeight="1">
      <c r="A186" s="286" t="s">
        <v>563</v>
      </c>
      <c r="B186" s="131" t="s">
        <v>38</v>
      </c>
      <c r="C186" s="163" t="s">
        <v>484</v>
      </c>
      <c r="D186" s="175" t="s">
        <v>40</v>
      </c>
      <c r="E186" s="144" t="s">
        <v>488</v>
      </c>
      <c r="F186" s="175"/>
      <c r="G186" s="329">
        <f>G187</f>
        <v>3897678.3200000003</v>
      </c>
      <c r="H186" s="75"/>
      <c r="I186" s="17"/>
      <c r="J186" s="17"/>
    </row>
    <row r="187" spans="1:10" s="6" customFormat="1" ht="66.75" customHeight="1">
      <c r="A187" s="286" t="s">
        <v>564</v>
      </c>
      <c r="B187" s="131" t="s">
        <v>38</v>
      </c>
      <c r="C187" s="163" t="s">
        <v>484</v>
      </c>
      <c r="D187" s="175" t="s">
        <v>40</v>
      </c>
      <c r="E187" s="144" t="s">
        <v>489</v>
      </c>
      <c r="F187" s="175"/>
      <c r="G187" s="329">
        <f>G188</f>
        <v>3897678.3200000003</v>
      </c>
      <c r="H187" s="75"/>
      <c r="I187" s="17"/>
      <c r="J187" s="17"/>
    </row>
    <row r="188" spans="1:10" s="6" customFormat="1" ht="33.75" customHeight="1">
      <c r="A188" s="139" t="s">
        <v>487</v>
      </c>
      <c r="B188" s="131" t="s">
        <v>38</v>
      </c>
      <c r="C188" s="163" t="s">
        <v>484</v>
      </c>
      <c r="D188" s="175" t="s">
        <v>40</v>
      </c>
      <c r="E188" s="144" t="s">
        <v>490</v>
      </c>
      <c r="F188" s="175"/>
      <c r="G188" s="329">
        <f>G189+G191+G193</f>
        <v>3897678.3200000003</v>
      </c>
      <c r="H188" s="75"/>
      <c r="I188" s="17"/>
      <c r="J188" s="17"/>
    </row>
    <row r="189" spans="1:10" s="6" customFormat="1" ht="21" customHeight="1">
      <c r="A189" s="139" t="s">
        <v>655</v>
      </c>
      <c r="B189" s="131" t="s">
        <v>38</v>
      </c>
      <c r="C189" s="163" t="s">
        <v>484</v>
      </c>
      <c r="D189" s="175" t="s">
        <v>40</v>
      </c>
      <c r="E189" s="144" t="s">
        <v>654</v>
      </c>
      <c r="F189" s="175"/>
      <c r="G189" s="329">
        <f>G190</f>
        <v>3043644.1</v>
      </c>
      <c r="H189" s="346"/>
      <c r="I189" s="17"/>
      <c r="J189" s="17"/>
    </row>
    <row r="190" spans="1:10" s="6" customFormat="1" ht="18.75" customHeight="1">
      <c r="A190" s="141" t="s">
        <v>302</v>
      </c>
      <c r="B190" s="140" t="s">
        <v>38</v>
      </c>
      <c r="C190" s="164" t="s">
        <v>484</v>
      </c>
      <c r="D190" s="174" t="s">
        <v>40</v>
      </c>
      <c r="E190" s="161" t="s">
        <v>654</v>
      </c>
      <c r="F190" s="307">
        <v>500</v>
      </c>
      <c r="G190" s="332">
        <v>3043644.1</v>
      </c>
      <c r="H190" s="339"/>
      <c r="I190" s="17"/>
      <c r="J190" s="17"/>
    </row>
    <row r="191" spans="1:10" s="6" customFormat="1" ht="36" customHeight="1">
      <c r="A191" s="138" t="s">
        <v>493</v>
      </c>
      <c r="B191" s="131" t="s">
        <v>38</v>
      </c>
      <c r="C191" s="163" t="s">
        <v>484</v>
      </c>
      <c r="D191" s="175" t="s">
        <v>40</v>
      </c>
      <c r="E191" s="144" t="s">
        <v>691</v>
      </c>
      <c r="F191" s="174"/>
      <c r="G191" s="329">
        <f>G192</f>
        <v>354499</v>
      </c>
      <c r="H191" s="75"/>
      <c r="I191" s="17"/>
      <c r="J191" s="17"/>
    </row>
    <row r="192" spans="1:10" s="6" customFormat="1" ht="18.75" customHeight="1">
      <c r="A192" s="141" t="s">
        <v>302</v>
      </c>
      <c r="B192" s="140" t="s">
        <v>38</v>
      </c>
      <c r="C192" s="164" t="s">
        <v>484</v>
      </c>
      <c r="D192" s="174" t="s">
        <v>40</v>
      </c>
      <c r="E192" s="161" t="s">
        <v>691</v>
      </c>
      <c r="F192" s="174" t="s">
        <v>486</v>
      </c>
      <c r="G192" s="332">
        <v>354499</v>
      </c>
      <c r="H192" s="75"/>
      <c r="I192" s="17"/>
      <c r="J192" s="17"/>
    </row>
    <row r="193" spans="1:10" s="6" customFormat="1" ht="33.75" customHeight="1">
      <c r="A193" s="139" t="s">
        <v>493</v>
      </c>
      <c r="B193" s="131" t="s">
        <v>38</v>
      </c>
      <c r="C193" s="163" t="s">
        <v>484</v>
      </c>
      <c r="D193" s="175" t="s">
        <v>40</v>
      </c>
      <c r="E193" s="144" t="s">
        <v>537</v>
      </c>
      <c r="F193" s="175"/>
      <c r="G193" s="329">
        <f>G194</f>
        <v>499535.22</v>
      </c>
      <c r="H193" s="75"/>
      <c r="I193" s="17"/>
      <c r="J193" s="17"/>
    </row>
    <row r="194" spans="1:10" s="6" customFormat="1" ht="21" customHeight="1">
      <c r="A194" s="141" t="s">
        <v>302</v>
      </c>
      <c r="B194" s="140" t="s">
        <v>38</v>
      </c>
      <c r="C194" s="164" t="s">
        <v>484</v>
      </c>
      <c r="D194" s="174" t="s">
        <v>40</v>
      </c>
      <c r="E194" s="161" t="s">
        <v>537</v>
      </c>
      <c r="F194" s="174" t="s">
        <v>486</v>
      </c>
      <c r="G194" s="332">
        <v>499535.22</v>
      </c>
      <c r="H194" s="75"/>
      <c r="I194" s="17"/>
      <c r="J194" s="17"/>
    </row>
    <row r="195" spans="1:10" s="6" customFormat="1" ht="18.75" customHeight="1">
      <c r="A195" s="277" t="s">
        <v>34</v>
      </c>
      <c r="B195" s="131" t="s">
        <v>38</v>
      </c>
      <c r="C195" s="163" t="s">
        <v>484</v>
      </c>
      <c r="D195" s="175" t="s">
        <v>40</v>
      </c>
      <c r="E195" s="167" t="s">
        <v>393</v>
      </c>
      <c r="F195" s="151"/>
      <c r="G195" s="329">
        <f>G196</f>
        <v>478120.37</v>
      </c>
      <c r="H195" s="75"/>
      <c r="I195" s="17"/>
      <c r="J195" s="17"/>
    </row>
    <row r="196" spans="1:10" s="6" customFormat="1" ht="32.25" customHeight="1">
      <c r="A196" s="277" t="s">
        <v>5</v>
      </c>
      <c r="B196" s="131" t="s">
        <v>38</v>
      </c>
      <c r="C196" s="163" t="s">
        <v>484</v>
      </c>
      <c r="D196" s="175" t="s">
        <v>40</v>
      </c>
      <c r="E196" s="167" t="s">
        <v>394</v>
      </c>
      <c r="F196" s="151"/>
      <c r="G196" s="329">
        <f>G197</f>
        <v>478120.37</v>
      </c>
      <c r="H196" s="75"/>
      <c r="I196" s="17"/>
      <c r="J196" s="17"/>
    </row>
    <row r="197" spans="1:10" s="6" customFormat="1" ht="51.75" customHeight="1">
      <c r="A197" s="173" t="s">
        <v>615</v>
      </c>
      <c r="B197" s="131" t="s">
        <v>38</v>
      </c>
      <c r="C197" s="163" t="s">
        <v>484</v>
      </c>
      <c r="D197" s="175" t="s">
        <v>40</v>
      </c>
      <c r="E197" s="144" t="s">
        <v>616</v>
      </c>
      <c r="F197" s="174"/>
      <c r="G197" s="329">
        <f>G198</f>
        <v>478120.37</v>
      </c>
      <c r="H197" s="75"/>
      <c r="I197" s="17"/>
      <c r="J197" s="17"/>
    </row>
    <row r="198" spans="1:10" s="6" customFormat="1" ht="18.75" customHeight="1">
      <c r="A198" s="149" t="s">
        <v>302</v>
      </c>
      <c r="B198" s="140" t="s">
        <v>38</v>
      </c>
      <c r="C198" s="164" t="s">
        <v>484</v>
      </c>
      <c r="D198" s="174" t="s">
        <v>40</v>
      </c>
      <c r="E198" s="161" t="s">
        <v>616</v>
      </c>
      <c r="F198" s="174" t="s">
        <v>486</v>
      </c>
      <c r="G198" s="332">
        <v>478120.37</v>
      </c>
      <c r="H198" s="75"/>
      <c r="I198" s="17"/>
      <c r="J198" s="17"/>
    </row>
    <row r="199" spans="1:10" s="22" customFormat="1" ht="17.25">
      <c r="A199" s="277" t="s">
        <v>151</v>
      </c>
      <c r="B199" s="131" t="s">
        <v>38</v>
      </c>
      <c r="C199" s="135" t="s">
        <v>46</v>
      </c>
      <c r="D199" s="135"/>
      <c r="E199" s="147"/>
      <c r="F199" s="135"/>
      <c r="G199" s="329">
        <f>G200</f>
        <v>698308</v>
      </c>
      <c r="H199" s="75"/>
      <c r="I199" s="17"/>
      <c r="J199" s="17"/>
    </row>
    <row r="200" spans="1:10" s="21" customFormat="1" ht="21.75" customHeight="1">
      <c r="A200" s="277" t="s">
        <v>307</v>
      </c>
      <c r="B200" s="131" t="s">
        <v>38</v>
      </c>
      <c r="C200" s="135" t="s">
        <v>46</v>
      </c>
      <c r="D200" s="135" t="s">
        <v>46</v>
      </c>
      <c r="E200" s="147"/>
      <c r="F200" s="135"/>
      <c r="G200" s="329">
        <f>G201</f>
        <v>698308</v>
      </c>
      <c r="H200" s="75"/>
      <c r="I200" s="267"/>
      <c r="J200" s="267"/>
    </row>
    <row r="201" spans="1:10" s="21" customFormat="1" ht="63" customHeight="1">
      <c r="A201" s="139" t="s">
        <v>568</v>
      </c>
      <c r="B201" s="131" t="s">
        <v>38</v>
      </c>
      <c r="C201" s="135" t="s">
        <v>46</v>
      </c>
      <c r="D201" s="135" t="s">
        <v>46</v>
      </c>
      <c r="E201" s="144" t="s">
        <v>411</v>
      </c>
      <c r="F201" s="135"/>
      <c r="G201" s="329">
        <f>G202+G210</f>
        <v>698308</v>
      </c>
      <c r="H201" s="75"/>
      <c r="I201" s="267"/>
      <c r="J201" s="267"/>
    </row>
    <row r="202" spans="1:10" s="21" customFormat="1" ht="97.5" customHeight="1">
      <c r="A202" s="277" t="s">
        <v>569</v>
      </c>
      <c r="B202" s="131" t="s">
        <v>38</v>
      </c>
      <c r="C202" s="135" t="s">
        <v>46</v>
      </c>
      <c r="D202" s="135" t="s">
        <v>46</v>
      </c>
      <c r="E202" s="144" t="s">
        <v>424</v>
      </c>
      <c r="F202" s="135"/>
      <c r="G202" s="329">
        <f>G203+G207</f>
        <v>144400</v>
      </c>
      <c r="H202" s="75"/>
      <c r="I202" s="267"/>
      <c r="J202" s="267"/>
    </row>
    <row r="203" spans="1:10" s="21" customFormat="1" ht="36" customHeight="1">
      <c r="A203" s="280" t="s">
        <v>216</v>
      </c>
      <c r="B203" s="140" t="s">
        <v>38</v>
      </c>
      <c r="C203" s="132" t="s">
        <v>46</v>
      </c>
      <c r="D203" s="132" t="s">
        <v>46</v>
      </c>
      <c r="E203" s="139" t="s">
        <v>458</v>
      </c>
      <c r="F203" s="152"/>
      <c r="G203" s="329">
        <f>G204</f>
        <v>93000</v>
      </c>
      <c r="H203" s="75"/>
      <c r="I203" s="267"/>
      <c r="J203" s="267"/>
    </row>
    <row r="204" spans="1:10" s="21" customFormat="1" ht="20.25" customHeight="1">
      <c r="A204" s="277" t="s">
        <v>19</v>
      </c>
      <c r="B204" s="131" t="s">
        <v>38</v>
      </c>
      <c r="C204" s="354" t="s">
        <v>46</v>
      </c>
      <c r="D204" s="354" t="s">
        <v>46</v>
      </c>
      <c r="E204" s="139" t="s">
        <v>217</v>
      </c>
      <c r="F204" s="152"/>
      <c r="G204" s="329">
        <f>G205+G206</f>
        <v>93000</v>
      </c>
      <c r="H204" s="75"/>
      <c r="I204" s="267"/>
      <c r="J204" s="267"/>
    </row>
    <row r="205" spans="1:10" s="21" customFormat="1" ht="38.25" customHeight="1">
      <c r="A205" s="278" t="s">
        <v>169</v>
      </c>
      <c r="B205" s="140" t="s">
        <v>38</v>
      </c>
      <c r="C205" s="132" t="s">
        <v>46</v>
      </c>
      <c r="D205" s="132" t="s">
        <v>46</v>
      </c>
      <c r="E205" s="141" t="s">
        <v>217</v>
      </c>
      <c r="F205" s="143">
        <v>200</v>
      </c>
      <c r="G205" s="332">
        <v>49000</v>
      </c>
      <c r="H205" s="75"/>
      <c r="I205" s="267"/>
      <c r="J205" s="267"/>
    </row>
    <row r="206" spans="1:10" s="21" customFormat="1" ht="19.5" customHeight="1">
      <c r="A206" s="278" t="s">
        <v>303</v>
      </c>
      <c r="B206" s="140" t="s">
        <v>38</v>
      </c>
      <c r="C206" s="132" t="s">
        <v>46</v>
      </c>
      <c r="D206" s="132" t="s">
        <v>46</v>
      </c>
      <c r="E206" s="141" t="s">
        <v>217</v>
      </c>
      <c r="F206" s="143">
        <v>300</v>
      </c>
      <c r="G206" s="332">
        <v>44000</v>
      </c>
      <c r="H206" s="75"/>
      <c r="I206" s="267"/>
      <c r="J206" s="267"/>
    </row>
    <row r="207" spans="1:8" s="23" customFormat="1" ht="49.5" customHeight="1">
      <c r="A207" s="280" t="s">
        <v>58</v>
      </c>
      <c r="B207" s="131" t="s">
        <v>38</v>
      </c>
      <c r="C207" s="135" t="s">
        <v>46</v>
      </c>
      <c r="D207" s="135" t="s">
        <v>46</v>
      </c>
      <c r="E207" s="139" t="s">
        <v>459</v>
      </c>
      <c r="F207" s="146"/>
      <c r="G207" s="329">
        <f>G208</f>
        <v>51400</v>
      </c>
      <c r="H207" s="75"/>
    </row>
    <row r="208" spans="1:10" s="13" customFormat="1" ht="20.25" customHeight="1">
      <c r="A208" s="277" t="s">
        <v>19</v>
      </c>
      <c r="B208" s="131" t="s">
        <v>38</v>
      </c>
      <c r="C208" s="354" t="s">
        <v>46</v>
      </c>
      <c r="D208" s="354" t="s">
        <v>46</v>
      </c>
      <c r="E208" s="139" t="s">
        <v>218</v>
      </c>
      <c r="F208" s="146"/>
      <c r="G208" s="329">
        <f>G209</f>
        <v>51400</v>
      </c>
      <c r="H208" s="75"/>
      <c r="I208" s="266"/>
      <c r="J208" s="266"/>
    </row>
    <row r="209" spans="1:10" s="10" customFormat="1" ht="35.25" customHeight="1">
      <c r="A209" s="278" t="s">
        <v>169</v>
      </c>
      <c r="B209" s="140" t="s">
        <v>38</v>
      </c>
      <c r="C209" s="132" t="s">
        <v>46</v>
      </c>
      <c r="D209" s="132" t="s">
        <v>46</v>
      </c>
      <c r="E209" s="141" t="s">
        <v>218</v>
      </c>
      <c r="F209" s="143">
        <v>200</v>
      </c>
      <c r="G209" s="332">
        <v>51400</v>
      </c>
      <c r="H209" s="75"/>
      <c r="I209" s="266"/>
      <c r="J209" s="266"/>
    </row>
    <row r="210" spans="1:10" s="14" customFormat="1" ht="82.5" customHeight="1">
      <c r="A210" s="139" t="s">
        <v>570</v>
      </c>
      <c r="B210" s="131" t="s">
        <v>38</v>
      </c>
      <c r="C210" s="135" t="s">
        <v>46</v>
      </c>
      <c r="D210" s="135" t="s">
        <v>46</v>
      </c>
      <c r="E210" s="144" t="s">
        <v>423</v>
      </c>
      <c r="F210" s="135"/>
      <c r="G210" s="329">
        <f>G211</f>
        <v>553908</v>
      </c>
      <c r="H210" s="75"/>
      <c r="I210" s="267"/>
      <c r="J210" s="267"/>
    </row>
    <row r="211" spans="1:10" s="14" customFormat="1" ht="35.25" customHeight="1">
      <c r="A211" s="277" t="s">
        <v>219</v>
      </c>
      <c r="B211" s="131" t="s">
        <v>38</v>
      </c>
      <c r="C211" s="135" t="s">
        <v>46</v>
      </c>
      <c r="D211" s="135" t="s">
        <v>46</v>
      </c>
      <c r="E211" s="139" t="s">
        <v>460</v>
      </c>
      <c r="F211" s="152"/>
      <c r="G211" s="329">
        <f>G212+G214+G216</f>
        <v>553908</v>
      </c>
      <c r="H211" s="75"/>
      <c r="I211" s="267"/>
      <c r="J211" s="267"/>
    </row>
    <row r="212" spans="1:10" s="14" customFormat="1" ht="19.5" customHeight="1">
      <c r="A212" s="277" t="s">
        <v>235</v>
      </c>
      <c r="B212" s="131" t="s">
        <v>38</v>
      </c>
      <c r="C212" s="302" t="s">
        <v>46</v>
      </c>
      <c r="D212" s="302" t="s">
        <v>46</v>
      </c>
      <c r="E212" s="136" t="s">
        <v>221</v>
      </c>
      <c r="F212" s="152"/>
      <c r="G212" s="329">
        <f>G213</f>
        <v>30000</v>
      </c>
      <c r="H212" s="75"/>
      <c r="I212" s="267"/>
      <c r="J212" s="267"/>
    </row>
    <row r="213" spans="1:8" s="23" customFormat="1" ht="33.75" customHeight="1">
      <c r="A213" s="278" t="s">
        <v>169</v>
      </c>
      <c r="B213" s="140" t="s">
        <v>38</v>
      </c>
      <c r="C213" s="132" t="s">
        <v>46</v>
      </c>
      <c r="D213" s="132" t="s">
        <v>46</v>
      </c>
      <c r="E213" s="133" t="s">
        <v>221</v>
      </c>
      <c r="F213" s="177">
        <v>200</v>
      </c>
      <c r="G213" s="332">
        <v>30000</v>
      </c>
      <c r="H213" s="75"/>
    </row>
    <row r="214" spans="1:8" s="23" customFormat="1" ht="18" customHeight="1">
      <c r="A214" s="173" t="s">
        <v>692</v>
      </c>
      <c r="B214" s="131" t="s">
        <v>38</v>
      </c>
      <c r="C214" s="302" t="s">
        <v>46</v>
      </c>
      <c r="D214" s="302" t="s">
        <v>46</v>
      </c>
      <c r="E214" s="139" t="s">
        <v>693</v>
      </c>
      <c r="F214" s="177"/>
      <c r="G214" s="329">
        <f>G215</f>
        <v>187716</v>
      </c>
      <c r="H214" s="75"/>
    </row>
    <row r="215" spans="1:8" s="23" customFormat="1" ht="18" customHeight="1">
      <c r="A215" s="142" t="s">
        <v>303</v>
      </c>
      <c r="B215" s="140" t="s">
        <v>38</v>
      </c>
      <c r="C215" s="132" t="s">
        <v>46</v>
      </c>
      <c r="D215" s="132" t="s">
        <v>46</v>
      </c>
      <c r="E215" s="141" t="s">
        <v>693</v>
      </c>
      <c r="F215" s="177">
        <v>300</v>
      </c>
      <c r="G215" s="332">
        <v>187716</v>
      </c>
      <c r="H215" s="75"/>
    </row>
    <row r="216" spans="1:8" s="23" customFormat="1" ht="35.25" customHeight="1">
      <c r="A216" s="277" t="s">
        <v>220</v>
      </c>
      <c r="B216" s="131" t="s">
        <v>38</v>
      </c>
      <c r="C216" s="354" t="s">
        <v>46</v>
      </c>
      <c r="D216" s="354" t="s">
        <v>46</v>
      </c>
      <c r="E216" s="139" t="s">
        <v>222</v>
      </c>
      <c r="F216" s="355"/>
      <c r="G216" s="329">
        <f>G217</f>
        <v>336192</v>
      </c>
      <c r="H216" s="75"/>
    </row>
    <row r="217" spans="1:10" s="10" customFormat="1" ht="16.5" customHeight="1">
      <c r="A217" s="278" t="s">
        <v>303</v>
      </c>
      <c r="B217" s="140" t="s">
        <v>38</v>
      </c>
      <c r="C217" s="132" t="s">
        <v>46</v>
      </c>
      <c r="D217" s="132" t="s">
        <v>46</v>
      </c>
      <c r="E217" s="141" t="s">
        <v>222</v>
      </c>
      <c r="F217" s="143">
        <v>300</v>
      </c>
      <c r="G217" s="332">
        <v>336192</v>
      </c>
      <c r="H217" s="75"/>
      <c r="I217" s="266"/>
      <c r="J217" s="266"/>
    </row>
    <row r="218" spans="1:10" s="10" customFormat="1" ht="16.5" customHeight="1">
      <c r="A218" s="134" t="s">
        <v>305</v>
      </c>
      <c r="B218" s="131" t="s">
        <v>38</v>
      </c>
      <c r="C218" s="296" t="s">
        <v>47</v>
      </c>
      <c r="D218" s="146"/>
      <c r="E218" s="139"/>
      <c r="F218" s="146"/>
      <c r="G218" s="329">
        <f>G219</f>
        <v>33000</v>
      </c>
      <c r="H218" s="75"/>
      <c r="I218" s="266"/>
      <c r="J218" s="266"/>
    </row>
    <row r="219" spans="1:10" s="10" customFormat="1" ht="16.5" customHeight="1">
      <c r="A219" s="134" t="s">
        <v>17</v>
      </c>
      <c r="B219" s="131" t="s">
        <v>38</v>
      </c>
      <c r="C219" s="296" t="s">
        <v>47</v>
      </c>
      <c r="D219" s="296" t="s">
        <v>39</v>
      </c>
      <c r="E219" s="139"/>
      <c r="F219" s="146"/>
      <c r="G219" s="329">
        <f>G220</f>
        <v>33000</v>
      </c>
      <c r="H219" s="75"/>
      <c r="I219" s="266"/>
      <c r="J219" s="266"/>
    </row>
    <row r="220" spans="1:10" s="10" customFormat="1" ht="23.25" customHeight="1">
      <c r="A220" s="134" t="s">
        <v>34</v>
      </c>
      <c r="B220" s="131" t="s">
        <v>38</v>
      </c>
      <c r="C220" s="296" t="s">
        <v>47</v>
      </c>
      <c r="D220" s="296" t="s">
        <v>39</v>
      </c>
      <c r="E220" s="144" t="s">
        <v>393</v>
      </c>
      <c r="F220" s="146"/>
      <c r="G220" s="329">
        <f>G221</f>
        <v>33000</v>
      </c>
      <c r="H220" s="75"/>
      <c r="I220" s="266"/>
      <c r="J220" s="266"/>
    </row>
    <row r="221" spans="1:10" s="10" customFormat="1" ht="32.25" customHeight="1">
      <c r="A221" s="134" t="s">
        <v>5</v>
      </c>
      <c r="B221" s="131" t="s">
        <v>38</v>
      </c>
      <c r="C221" s="296" t="s">
        <v>47</v>
      </c>
      <c r="D221" s="296" t="s">
        <v>39</v>
      </c>
      <c r="E221" s="144" t="s">
        <v>394</v>
      </c>
      <c r="F221" s="146"/>
      <c r="G221" s="329">
        <f>G222</f>
        <v>33000</v>
      </c>
      <c r="H221" s="75"/>
      <c r="I221" s="266"/>
      <c r="J221" s="266"/>
    </row>
    <row r="222" spans="1:10" s="10" customFormat="1" ht="112.5" customHeight="1">
      <c r="A222" s="134" t="s">
        <v>607</v>
      </c>
      <c r="B222" s="131" t="s">
        <v>38</v>
      </c>
      <c r="C222" s="296" t="s">
        <v>47</v>
      </c>
      <c r="D222" s="296" t="s">
        <v>39</v>
      </c>
      <c r="E222" s="139" t="s">
        <v>606</v>
      </c>
      <c r="F222" s="146"/>
      <c r="G222" s="329">
        <f>G223</f>
        <v>33000</v>
      </c>
      <c r="H222" s="75"/>
      <c r="I222" s="266"/>
      <c r="J222" s="266"/>
    </row>
    <row r="223" spans="1:10" s="10" customFormat="1" ht="18" customHeight="1">
      <c r="A223" s="149" t="s">
        <v>302</v>
      </c>
      <c r="B223" s="140" t="s">
        <v>38</v>
      </c>
      <c r="C223" s="132" t="s">
        <v>47</v>
      </c>
      <c r="D223" s="132" t="s">
        <v>39</v>
      </c>
      <c r="E223" s="141" t="s">
        <v>606</v>
      </c>
      <c r="F223" s="143">
        <v>500</v>
      </c>
      <c r="G223" s="332">
        <v>33000</v>
      </c>
      <c r="H223" s="75"/>
      <c r="I223" s="266"/>
      <c r="J223" s="266"/>
    </row>
    <row r="224" spans="1:10" s="10" customFormat="1" ht="16.5" customHeight="1">
      <c r="A224" s="277" t="s">
        <v>146</v>
      </c>
      <c r="B224" s="131" t="s">
        <v>38</v>
      </c>
      <c r="C224" s="163" t="s">
        <v>44</v>
      </c>
      <c r="D224" s="164"/>
      <c r="E224" s="141"/>
      <c r="F224" s="143"/>
      <c r="G224" s="329">
        <f aca="true" t="shared" si="0" ref="G224:G229">G225</f>
        <v>469412</v>
      </c>
      <c r="H224" s="75"/>
      <c r="I224" s="266"/>
      <c r="J224" s="266"/>
    </row>
    <row r="225" spans="1:10" s="10" customFormat="1" ht="16.5" customHeight="1">
      <c r="A225" s="277" t="s">
        <v>113</v>
      </c>
      <c r="B225" s="131" t="s">
        <v>38</v>
      </c>
      <c r="C225" s="163" t="s">
        <v>44</v>
      </c>
      <c r="D225" s="135" t="s">
        <v>46</v>
      </c>
      <c r="E225" s="141"/>
      <c r="F225" s="143"/>
      <c r="G225" s="329">
        <f t="shared" si="0"/>
        <v>469412</v>
      </c>
      <c r="H225" s="73"/>
      <c r="I225" s="266"/>
      <c r="J225" s="266"/>
    </row>
    <row r="226" spans="1:10" s="10" customFormat="1" ht="66.75" customHeight="1">
      <c r="A226" s="277" t="s">
        <v>704</v>
      </c>
      <c r="B226" s="131" t="s">
        <v>38</v>
      </c>
      <c r="C226" s="163" t="s">
        <v>44</v>
      </c>
      <c r="D226" s="135" t="s">
        <v>46</v>
      </c>
      <c r="E226" s="144" t="s">
        <v>391</v>
      </c>
      <c r="F226" s="146"/>
      <c r="G226" s="329">
        <f t="shared" si="0"/>
        <v>469412</v>
      </c>
      <c r="H226" s="83"/>
      <c r="I226" s="266"/>
      <c r="J226" s="266"/>
    </row>
    <row r="227" spans="1:10" s="10" customFormat="1" ht="101.25" customHeight="1">
      <c r="A227" s="277" t="s">
        <v>705</v>
      </c>
      <c r="B227" s="131" t="s">
        <v>38</v>
      </c>
      <c r="C227" s="163" t="s">
        <v>44</v>
      </c>
      <c r="D227" s="135" t="s">
        <v>46</v>
      </c>
      <c r="E227" s="144" t="s">
        <v>392</v>
      </c>
      <c r="F227" s="135"/>
      <c r="G227" s="329">
        <f t="shared" si="0"/>
        <v>469412</v>
      </c>
      <c r="H227" s="83"/>
      <c r="I227" s="266"/>
      <c r="J227" s="266"/>
    </row>
    <row r="228" spans="1:10" s="10" customFormat="1" ht="66.75" customHeight="1">
      <c r="A228" s="277" t="s">
        <v>706</v>
      </c>
      <c r="B228" s="131" t="s">
        <v>38</v>
      </c>
      <c r="C228" s="163" t="s">
        <v>44</v>
      </c>
      <c r="D228" s="135" t="s">
        <v>46</v>
      </c>
      <c r="E228" s="144" t="s">
        <v>467</v>
      </c>
      <c r="F228" s="135"/>
      <c r="G228" s="329">
        <f t="shared" si="0"/>
        <v>469412</v>
      </c>
      <c r="H228" s="69"/>
      <c r="I228" s="266"/>
      <c r="J228" s="266"/>
    </row>
    <row r="229" spans="1:10" s="10" customFormat="1" ht="36" customHeight="1">
      <c r="A229" s="173" t="s">
        <v>707</v>
      </c>
      <c r="B229" s="131" t="s">
        <v>38</v>
      </c>
      <c r="C229" s="163" t="s">
        <v>44</v>
      </c>
      <c r="D229" s="135" t="s">
        <v>46</v>
      </c>
      <c r="E229" s="144" t="s">
        <v>147</v>
      </c>
      <c r="F229" s="135"/>
      <c r="G229" s="329">
        <f t="shared" si="0"/>
        <v>469412</v>
      </c>
      <c r="H229" s="83"/>
      <c r="I229" s="266"/>
      <c r="J229" s="266"/>
    </row>
    <row r="230" spans="1:10" s="10" customFormat="1" ht="36" customHeight="1">
      <c r="A230" s="278" t="s">
        <v>169</v>
      </c>
      <c r="B230" s="140" t="s">
        <v>38</v>
      </c>
      <c r="C230" s="164" t="s">
        <v>44</v>
      </c>
      <c r="D230" s="132" t="s">
        <v>46</v>
      </c>
      <c r="E230" s="161" t="s">
        <v>147</v>
      </c>
      <c r="F230" s="143">
        <v>200</v>
      </c>
      <c r="G230" s="332">
        <f>'Доходы 2019'!C122</f>
        <v>469412</v>
      </c>
      <c r="H230" s="83"/>
      <c r="I230" s="266"/>
      <c r="J230" s="266"/>
    </row>
    <row r="231" spans="1:10" s="22" customFormat="1" ht="17.25">
      <c r="A231" s="277" t="s">
        <v>181</v>
      </c>
      <c r="B231" s="131" t="s">
        <v>38</v>
      </c>
      <c r="C231" s="135" t="s">
        <v>48</v>
      </c>
      <c r="D231" s="135"/>
      <c r="E231" s="147"/>
      <c r="F231" s="135"/>
      <c r="G231" s="329">
        <f>G232+G244+G238</f>
        <v>6595807.87</v>
      </c>
      <c r="H231" s="83"/>
      <c r="I231" s="17"/>
      <c r="J231" s="17"/>
    </row>
    <row r="232" spans="1:10" s="24" customFormat="1" ht="16.5">
      <c r="A232" s="277" t="s">
        <v>172</v>
      </c>
      <c r="B232" s="131" t="s">
        <v>38</v>
      </c>
      <c r="C232" s="135" t="s">
        <v>48</v>
      </c>
      <c r="D232" s="135" t="s">
        <v>39</v>
      </c>
      <c r="E232" s="147"/>
      <c r="F232" s="178"/>
      <c r="G232" s="329">
        <f>G234</f>
        <v>620844.34</v>
      </c>
      <c r="H232" s="83"/>
      <c r="I232" s="17"/>
      <c r="J232" s="17"/>
    </row>
    <row r="233" spans="1:10" s="24" customFormat="1" ht="36.75" customHeight="1">
      <c r="A233" s="139" t="s">
        <v>544</v>
      </c>
      <c r="B233" s="131" t="s">
        <v>38</v>
      </c>
      <c r="C233" s="135" t="s">
        <v>48</v>
      </c>
      <c r="D233" s="135" t="s">
        <v>39</v>
      </c>
      <c r="E233" s="144" t="s">
        <v>400</v>
      </c>
      <c r="F233" s="178"/>
      <c r="G233" s="329">
        <f>G234</f>
        <v>620844.34</v>
      </c>
      <c r="H233" s="84"/>
      <c r="I233" s="17"/>
      <c r="J233" s="17"/>
    </row>
    <row r="234" spans="1:10" s="15" customFormat="1" ht="63.75" customHeight="1">
      <c r="A234" s="139" t="s">
        <v>587</v>
      </c>
      <c r="B234" s="131" t="s">
        <v>38</v>
      </c>
      <c r="C234" s="135" t="s">
        <v>48</v>
      </c>
      <c r="D234" s="135" t="s">
        <v>39</v>
      </c>
      <c r="E234" s="144" t="s">
        <v>417</v>
      </c>
      <c r="F234" s="178"/>
      <c r="G234" s="329">
        <f>G235</f>
        <v>620844.34</v>
      </c>
      <c r="H234" s="78"/>
      <c r="I234" s="267"/>
      <c r="J234" s="267"/>
    </row>
    <row r="235" spans="1:10" s="15" customFormat="1" ht="30.75" customHeight="1">
      <c r="A235" s="280" t="s">
        <v>223</v>
      </c>
      <c r="B235" s="131" t="s">
        <v>38</v>
      </c>
      <c r="C235" s="135" t="s">
        <v>48</v>
      </c>
      <c r="D235" s="135" t="s">
        <v>39</v>
      </c>
      <c r="E235" s="144" t="s">
        <v>468</v>
      </c>
      <c r="F235" s="178"/>
      <c r="G235" s="329">
        <f>G236</f>
        <v>620844.34</v>
      </c>
      <c r="H235" s="69"/>
      <c r="I235" s="267"/>
      <c r="J235" s="267"/>
    </row>
    <row r="236" spans="1:10" s="15" customFormat="1" ht="33" customHeight="1">
      <c r="A236" s="279" t="s">
        <v>293</v>
      </c>
      <c r="B236" s="140" t="s">
        <v>38</v>
      </c>
      <c r="C236" s="132" t="s">
        <v>48</v>
      </c>
      <c r="D236" s="132" t="s">
        <v>39</v>
      </c>
      <c r="E236" s="133" t="s">
        <v>224</v>
      </c>
      <c r="F236" s="151"/>
      <c r="G236" s="332">
        <f>G237</f>
        <v>620844.34</v>
      </c>
      <c r="H236" s="69"/>
      <c r="I236" s="267"/>
      <c r="J236" s="267"/>
    </row>
    <row r="237" spans="1:10" s="10" customFormat="1" ht="16.5" customHeight="1">
      <c r="A237" s="278" t="s">
        <v>303</v>
      </c>
      <c r="B237" s="140" t="s">
        <v>38</v>
      </c>
      <c r="C237" s="132" t="s">
        <v>48</v>
      </c>
      <c r="D237" s="132" t="s">
        <v>39</v>
      </c>
      <c r="E237" s="133" t="s">
        <v>224</v>
      </c>
      <c r="F237" s="143">
        <v>300</v>
      </c>
      <c r="G237" s="332">
        <v>620844.34</v>
      </c>
      <c r="H237" s="85"/>
      <c r="I237" s="266"/>
      <c r="J237" s="266"/>
    </row>
    <row r="238" spans="1:10" s="11" customFormat="1" ht="16.5">
      <c r="A238" s="277" t="s">
        <v>182</v>
      </c>
      <c r="B238" s="131" t="s">
        <v>38</v>
      </c>
      <c r="C238" s="135" t="s">
        <v>48</v>
      </c>
      <c r="D238" s="135" t="s">
        <v>42</v>
      </c>
      <c r="E238" s="144"/>
      <c r="F238" s="143"/>
      <c r="G238" s="329">
        <f>G239</f>
        <v>4321126.91</v>
      </c>
      <c r="H238" s="85"/>
      <c r="I238" s="17"/>
      <c r="J238" s="17"/>
    </row>
    <row r="239" spans="1:10" s="6" customFormat="1" ht="33.75" customHeight="1">
      <c r="A239" s="139" t="s">
        <v>544</v>
      </c>
      <c r="B239" s="131" t="s">
        <v>38</v>
      </c>
      <c r="C239" s="135" t="s">
        <v>48</v>
      </c>
      <c r="D239" s="135" t="s">
        <v>42</v>
      </c>
      <c r="E239" s="144" t="s">
        <v>400</v>
      </c>
      <c r="F239" s="146"/>
      <c r="G239" s="329">
        <f>G240</f>
        <v>4321126.91</v>
      </c>
      <c r="H239" s="84"/>
      <c r="I239" s="17"/>
      <c r="J239" s="17"/>
    </row>
    <row r="240" spans="1:10" s="8" customFormat="1" ht="64.5" customHeight="1">
      <c r="A240" s="139" t="s">
        <v>547</v>
      </c>
      <c r="B240" s="131" t="s">
        <v>38</v>
      </c>
      <c r="C240" s="135" t="s">
        <v>48</v>
      </c>
      <c r="D240" s="135" t="s">
        <v>42</v>
      </c>
      <c r="E240" s="144" t="s">
        <v>416</v>
      </c>
      <c r="F240" s="146"/>
      <c r="G240" s="329">
        <f>G241</f>
        <v>4321126.91</v>
      </c>
      <c r="H240" s="84"/>
      <c r="I240" s="237"/>
      <c r="J240" s="237"/>
    </row>
    <row r="241" spans="1:10" s="8" customFormat="1" ht="66.75" customHeight="1">
      <c r="A241" s="277" t="s">
        <v>225</v>
      </c>
      <c r="B241" s="131" t="s">
        <v>38</v>
      </c>
      <c r="C241" s="135" t="s">
        <v>48</v>
      </c>
      <c r="D241" s="135" t="s">
        <v>42</v>
      </c>
      <c r="E241" s="139" t="s">
        <v>470</v>
      </c>
      <c r="F241" s="151"/>
      <c r="G241" s="329">
        <f>G242</f>
        <v>4321126.91</v>
      </c>
      <c r="H241" s="84"/>
      <c r="I241" s="237"/>
      <c r="J241" s="237"/>
    </row>
    <row r="242" spans="1:10" s="8" customFormat="1" ht="33.75" customHeight="1">
      <c r="A242" s="279" t="s">
        <v>183</v>
      </c>
      <c r="B242" s="140" t="s">
        <v>38</v>
      </c>
      <c r="C242" s="132" t="s">
        <v>48</v>
      </c>
      <c r="D242" s="132" t="s">
        <v>42</v>
      </c>
      <c r="E242" s="141" t="s">
        <v>226</v>
      </c>
      <c r="F242" s="151"/>
      <c r="G242" s="332">
        <f>G243</f>
        <v>4321126.91</v>
      </c>
      <c r="H242" s="69"/>
      <c r="I242" s="237"/>
      <c r="J242" s="237"/>
    </row>
    <row r="243" spans="1:10" s="10" customFormat="1" ht="16.5" customHeight="1">
      <c r="A243" s="278" t="s">
        <v>303</v>
      </c>
      <c r="B243" s="140" t="s">
        <v>38</v>
      </c>
      <c r="C243" s="132" t="s">
        <v>48</v>
      </c>
      <c r="D243" s="132" t="s">
        <v>42</v>
      </c>
      <c r="E243" s="141" t="s">
        <v>226</v>
      </c>
      <c r="F243" s="143">
        <v>300</v>
      </c>
      <c r="G243" s="332">
        <v>4321126.91</v>
      </c>
      <c r="H243" s="69"/>
      <c r="I243" s="266"/>
      <c r="J243" s="266"/>
    </row>
    <row r="244" spans="1:10" s="10" customFormat="1" ht="21.75" customHeight="1">
      <c r="A244" s="277" t="s">
        <v>53</v>
      </c>
      <c r="B244" s="131" t="s">
        <v>38</v>
      </c>
      <c r="C244" s="135" t="s">
        <v>48</v>
      </c>
      <c r="D244" s="135" t="s">
        <v>45</v>
      </c>
      <c r="E244" s="147"/>
      <c r="F244" s="143"/>
      <c r="G244" s="329">
        <f>G245+G251</f>
        <v>1653836.6199999999</v>
      </c>
      <c r="H244" s="69"/>
      <c r="I244" s="266"/>
      <c r="J244" s="266"/>
    </row>
    <row r="245" spans="1:10" s="10" customFormat="1" ht="34.5" customHeight="1">
      <c r="A245" s="139" t="s">
        <v>544</v>
      </c>
      <c r="B245" s="131" t="s">
        <v>38</v>
      </c>
      <c r="C245" s="135" t="s">
        <v>48</v>
      </c>
      <c r="D245" s="135" t="s">
        <v>45</v>
      </c>
      <c r="E245" s="144" t="s">
        <v>400</v>
      </c>
      <c r="F245" s="143"/>
      <c r="G245" s="329">
        <f>G246</f>
        <v>1416232.17</v>
      </c>
      <c r="H245" s="69"/>
      <c r="I245" s="266"/>
      <c r="J245" s="266"/>
    </row>
    <row r="246" spans="1:10" s="10" customFormat="1" ht="81.75" customHeight="1">
      <c r="A246" s="139" t="s">
        <v>579</v>
      </c>
      <c r="B246" s="131" t="s">
        <v>38</v>
      </c>
      <c r="C246" s="135" t="s">
        <v>48</v>
      </c>
      <c r="D246" s="135" t="s">
        <v>45</v>
      </c>
      <c r="E246" s="144" t="s">
        <v>415</v>
      </c>
      <c r="F246" s="146"/>
      <c r="G246" s="329">
        <f>G247</f>
        <v>1416232.17</v>
      </c>
      <c r="H246" s="69"/>
      <c r="I246" s="266"/>
      <c r="J246" s="266"/>
    </row>
    <row r="247" spans="1:10" s="10" customFormat="1" ht="46.5">
      <c r="A247" s="280" t="s">
        <v>227</v>
      </c>
      <c r="B247" s="131" t="s">
        <v>38</v>
      </c>
      <c r="C247" s="135" t="s">
        <v>48</v>
      </c>
      <c r="D247" s="135" t="s">
        <v>45</v>
      </c>
      <c r="E247" s="139" t="s">
        <v>471</v>
      </c>
      <c r="F247" s="152"/>
      <c r="G247" s="329">
        <f>G248</f>
        <v>1416232.17</v>
      </c>
      <c r="H247" s="69"/>
      <c r="I247" s="266"/>
      <c r="J247" s="266"/>
    </row>
    <row r="248" spans="1:10" s="10" customFormat="1" ht="33" customHeight="1">
      <c r="A248" s="279" t="s">
        <v>20</v>
      </c>
      <c r="B248" s="140" t="s">
        <v>38</v>
      </c>
      <c r="C248" s="132" t="s">
        <v>48</v>
      </c>
      <c r="D248" s="132" t="s">
        <v>45</v>
      </c>
      <c r="E248" s="141" t="s">
        <v>228</v>
      </c>
      <c r="F248" s="151"/>
      <c r="G248" s="329">
        <f>G249+G250</f>
        <v>1416232.17</v>
      </c>
      <c r="H248" s="69"/>
      <c r="I248" s="266"/>
      <c r="J248" s="266"/>
    </row>
    <row r="249" spans="1:10" s="10" customFormat="1" ht="66" customHeight="1">
      <c r="A249" s="278" t="s">
        <v>50</v>
      </c>
      <c r="B249" s="140" t="s">
        <v>38</v>
      </c>
      <c r="C249" s="132" t="s">
        <v>48</v>
      </c>
      <c r="D249" s="132" t="s">
        <v>45</v>
      </c>
      <c r="E249" s="141" t="s">
        <v>228</v>
      </c>
      <c r="F249" s="151">
        <v>100</v>
      </c>
      <c r="G249" s="332">
        <v>1365734.66</v>
      </c>
      <c r="H249" s="69"/>
      <c r="I249" s="266"/>
      <c r="J249" s="266"/>
    </row>
    <row r="250" spans="1:10" s="10" customFormat="1" ht="30.75">
      <c r="A250" s="278" t="s">
        <v>169</v>
      </c>
      <c r="B250" s="140" t="s">
        <v>38</v>
      </c>
      <c r="C250" s="132" t="s">
        <v>48</v>
      </c>
      <c r="D250" s="132" t="s">
        <v>45</v>
      </c>
      <c r="E250" s="141" t="s">
        <v>228</v>
      </c>
      <c r="F250" s="151">
        <v>200</v>
      </c>
      <c r="G250" s="332">
        <v>50497.51</v>
      </c>
      <c r="H250" s="73"/>
      <c r="I250" s="266"/>
      <c r="J250" s="266"/>
    </row>
    <row r="251" spans="1:10" s="8" customFormat="1" ht="36.75" customHeight="1">
      <c r="A251" s="139" t="s">
        <v>580</v>
      </c>
      <c r="B251" s="131" t="s">
        <v>38</v>
      </c>
      <c r="C251" s="135" t="s">
        <v>48</v>
      </c>
      <c r="D251" s="135" t="s">
        <v>45</v>
      </c>
      <c r="E251" s="144" t="s">
        <v>406</v>
      </c>
      <c r="F251" s="135"/>
      <c r="G251" s="329">
        <f>G252</f>
        <v>237604.45</v>
      </c>
      <c r="H251" s="79"/>
      <c r="I251" s="237"/>
      <c r="J251" s="237"/>
    </row>
    <row r="252" spans="1:10" s="8" customFormat="1" ht="64.5" customHeight="1">
      <c r="A252" s="139" t="s">
        <v>581</v>
      </c>
      <c r="B252" s="131" t="s">
        <v>38</v>
      </c>
      <c r="C252" s="135" t="s">
        <v>48</v>
      </c>
      <c r="D252" s="135" t="s">
        <v>45</v>
      </c>
      <c r="E252" s="144" t="s">
        <v>475</v>
      </c>
      <c r="F252" s="135"/>
      <c r="G252" s="329">
        <f>G253</f>
        <v>237604.45</v>
      </c>
      <c r="H252" s="69"/>
      <c r="I252" s="237"/>
      <c r="J252" s="237"/>
    </row>
    <row r="253" spans="1:10" s="8" customFormat="1" ht="36" customHeight="1">
      <c r="A253" s="139" t="s">
        <v>229</v>
      </c>
      <c r="B253" s="131" t="s">
        <v>38</v>
      </c>
      <c r="C253" s="135" t="s">
        <v>48</v>
      </c>
      <c r="D253" s="135" t="s">
        <v>45</v>
      </c>
      <c r="E253" s="139" t="s">
        <v>478</v>
      </c>
      <c r="F253" s="152"/>
      <c r="G253" s="329">
        <f>G254</f>
        <v>237604.45</v>
      </c>
      <c r="H253" s="69"/>
      <c r="I253" s="237"/>
      <c r="J253" s="237"/>
    </row>
    <row r="254" spans="1:10" s="8" customFormat="1" ht="48.75" customHeight="1">
      <c r="A254" s="280" t="s">
        <v>330</v>
      </c>
      <c r="B254" s="131" t="s">
        <v>38</v>
      </c>
      <c r="C254" s="354" t="s">
        <v>48</v>
      </c>
      <c r="D254" s="354" t="s">
        <v>45</v>
      </c>
      <c r="E254" s="139" t="s">
        <v>230</v>
      </c>
      <c r="F254" s="152"/>
      <c r="G254" s="329">
        <f>G255</f>
        <v>237604.45</v>
      </c>
      <c r="H254" s="69"/>
      <c r="I254" s="237"/>
      <c r="J254" s="237"/>
    </row>
    <row r="255" spans="1:10" s="10" customFormat="1" ht="64.5" customHeight="1">
      <c r="A255" s="278" t="s">
        <v>50</v>
      </c>
      <c r="B255" s="140" t="s">
        <v>38</v>
      </c>
      <c r="C255" s="132" t="s">
        <v>48</v>
      </c>
      <c r="D255" s="132" t="s">
        <v>45</v>
      </c>
      <c r="E255" s="141" t="s">
        <v>230</v>
      </c>
      <c r="F255" s="143">
        <v>100</v>
      </c>
      <c r="G255" s="332">
        <v>237604.45</v>
      </c>
      <c r="H255" s="69"/>
      <c r="I255" s="266"/>
      <c r="J255" s="266"/>
    </row>
    <row r="256" spans="1:10" s="22" customFormat="1" ht="16.5" customHeight="1">
      <c r="A256" s="277" t="s">
        <v>31</v>
      </c>
      <c r="B256" s="131" t="s">
        <v>38</v>
      </c>
      <c r="C256" s="135" t="s">
        <v>282</v>
      </c>
      <c r="D256" s="135"/>
      <c r="E256" s="147"/>
      <c r="F256" s="143"/>
      <c r="G256" s="329">
        <f aca="true" t="shared" si="1" ref="G256:G261">G257</f>
        <v>244900</v>
      </c>
      <c r="H256" s="69"/>
      <c r="I256" s="17"/>
      <c r="J256" s="17"/>
    </row>
    <row r="257" spans="1:10" s="25" customFormat="1" ht="16.5">
      <c r="A257" s="277" t="s">
        <v>32</v>
      </c>
      <c r="B257" s="131" t="s">
        <v>38</v>
      </c>
      <c r="C257" s="135" t="s">
        <v>282</v>
      </c>
      <c r="D257" s="135" t="s">
        <v>39</v>
      </c>
      <c r="E257" s="147"/>
      <c r="F257" s="143"/>
      <c r="G257" s="329">
        <f t="shared" si="1"/>
        <v>244900</v>
      </c>
      <c r="H257" s="69"/>
      <c r="I257" s="17"/>
      <c r="J257" s="17"/>
    </row>
    <row r="258" spans="1:10" s="6" customFormat="1" ht="66" customHeight="1">
      <c r="A258" s="139" t="s">
        <v>568</v>
      </c>
      <c r="B258" s="131" t="s">
        <v>38</v>
      </c>
      <c r="C258" s="135" t="s">
        <v>282</v>
      </c>
      <c r="D258" s="135" t="s">
        <v>39</v>
      </c>
      <c r="E258" s="144" t="s">
        <v>411</v>
      </c>
      <c r="F258" s="146"/>
      <c r="G258" s="329">
        <f t="shared" si="1"/>
        <v>244900</v>
      </c>
      <c r="H258" s="69"/>
      <c r="I258" s="17"/>
      <c r="J258" s="17"/>
    </row>
    <row r="259" spans="1:10" s="26" customFormat="1" ht="99.75" customHeight="1">
      <c r="A259" s="277" t="s">
        <v>582</v>
      </c>
      <c r="B259" s="131" t="s">
        <v>38</v>
      </c>
      <c r="C259" s="135" t="s">
        <v>282</v>
      </c>
      <c r="D259" s="135" t="s">
        <v>39</v>
      </c>
      <c r="E259" s="144" t="s">
        <v>414</v>
      </c>
      <c r="F259" s="146"/>
      <c r="G259" s="329">
        <f>G260+G263</f>
        <v>244900</v>
      </c>
      <c r="H259" s="69"/>
      <c r="I259" s="237"/>
      <c r="J259" s="237"/>
    </row>
    <row r="260" spans="1:10" s="26" customFormat="1" ht="67.5" customHeight="1">
      <c r="A260" s="280" t="s">
        <v>239</v>
      </c>
      <c r="B260" s="131" t="s">
        <v>38</v>
      </c>
      <c r="C260" s="135" t="s">
        <v>282</v>
      </c>
      <c r="D260" s="135" t="s">
        <v>39</v>
      </c>
      <c r="E260" s="139" t="s">
        <v>472</v>
      </c>
      <c r="F260" s="152"/>
      <c r="G260" s="329">
        <f t="shared" si="1"/>
        <v>234900</v>
      </c>
      <c r="H260" s="69"/>
      <c r="I260" s="237"/>
      <c r="J260" s="237"/>
    </row>
    <row r="261" spans="1:10" s="26" customFormat="1" ht="54.75" customHeight="1">
      <c r="A261" s="278" t="s">
        <v>281</v>
      </c>
      <c r="B261" s="140" t="s">
        <v>38</v>
      </c>
      <c r="C261" s="132" t="s">
        <v>282</v>
      </c>
      <c r="D261" s="132" t="s">
        <v>39</v>
      </c>
      <c r="E261" s="141" t="s">
        <v>240</v>
      </c>
      <c r="F261" s="151"/>
      <c r="G261" s="332">
        <f t="shared" si="1"/>
        <v>234900</v>
      </c>
      <c r="H261" s="69"/>
      <c r="I261" s="237"/>
      <c r="J261" s="237"/>
    </row>
    <row r="262" spans="1:10" s="26" customFormat="1" ht="33.75" customHeight="1">
      <c r="A262" s="278" t="s">
        <v>169</v>
      </c>
      <c r="B262" s="140" t="s">
        <v>38</v>
      </c>
      <c r="C262" s="132" t="s">
        <v>282</v>
      </c>
      <c r="D262" s="132" t="s">
        <v>39</v>
      </c>
      <c r="E262" s="141" t="s">
        <v>240</v>
      </c>
      <c r="F262" s="143">
        <v>200</v>
      </c>
      <c r="G262" s="332">
        <v>234900</v>
      </c>
      <c r="H262" s="69"/>
      <c r="I262" s="237"/>
      <c r="J262" s="237"/>
    </row>
    <row r="263" spans="1:10" s="26" customFormat="1" ht="51.75" customHeight="1">
      <c r="A263" s="280" t="s">
        <v>372</v>
      </c>
      <c r="B263" s="131" t="s">
        <v>38</v>
      </c>
      <c r="C263" s="135" t="s">
        <v>282</v>
      </c>
      <c r="D263" s="135" t="s">
        <v>39</v>
      </c>
      <c r="E263" s="139" t="s">
        <v>473</v>
      </c>
      <c r="F263" s="152"/>
      <c r="G263" s="329">
        <f>G264</f>
        <v>10000</v>
      </c>
      <c r="H263" s="69"/>
      <c r="I263" s="237"/>
      <c r="J263" s="237"/>
    </row>
    <row r="264" spans="1:10" s="26" customFormat="1" ht="33.75" customHeight="1">
      <c r="A264" s="278" t="s">
        <v>281</v>
      </c>
      <c r="B264" s="140" t="s">
        <v>38</v>
      </c>
      <c r="C264" s="132" t="s">
        <v>282</v>
      </c>
      <c r="D264" s="132" t="s">
        <v>39</v>
      </c>
      <c r="E264" s="141" t="s">
        <v>371</v>
      </c>
      <c r="F264" s="151"/>
      <c r="G264" s="332">
        <f>G265</f>
        <v>10000</v>
      </c>
      <c r="H264" s="69"/>
      <c r="I264" s="237"/>
      <c r="J264" s="237"/>
    </row>
    <row r="265" spans="1:10" s="26" customFormat="1" ht="33.75" customHeight="1">
      <c r="A265" s="278" t="s">
        <v>169</v>
      </c>
      <c r="B265" s="140" t="s">
        <v>38</v>
      </c>
      <c r="C265" s="132" t="s">
        <v>282</v>
      </c>
      <c r="D265" s="132" t="s">
        <v>39</v>
      </c>
      <c r="E265" s="141" t="s">
        <v>371</v>
      </c>
      <c r="F265" s="143">
        <v>200</v>
      </c>
      <c r="G265" s="332">
        <v>10000</v>
      </c>
      <c r="H265" s="69"/>
      <c r="I265" s="237"/>
      <c r="J265" s="237"/>
    </row>
    <row r="266" spans="1:10" s="9" customFormat="1" ht="37.5" customHeight="1">
      <c r="A266" s="277" t="s">
        <v>43</v>
      </c>
      <c r="B266" s="131" t="s">
        <v>4</v>
      </c>
      <c r="C266" s="135"/>
      <c r="D266" s="135"/>
      <c r="E266" s="147"/>
      <c r="F266" s="143"/>
      <c r="G266" s="329">
        <f>G267+G275+G300</f>
        <v>15389255</v>
      </c>
      <c r="H266" s="69"/>
      <c r="I266" s="237"/>
      <c r="J266" s="237"/>
    </row>
    <row r="267" spans="1:10" s="27" customFormat="1" ht="17.25" customHeight="1">
      <c r="A267" s="277" t="s">
        <v>12</v>
      </c>
      <c r="B267" s="131" t="s">
        <v>4</v>
      </c>
      <c r="C267" s="135" t="s">
        <v>39</v>
      </c>
      <c r="D267" s="135"/>
      <c r="E267" s="147"/>
      <c r="F267" s="143"/>
      <c r="G267" s="329">
        <f>G268</f>
        <v>2506307.15</v>
      </c>
      <c r="H267" s="69"/>
      <c r="I267" s="237"/>
      <c r="J267" s="237"/>
    </row>
    <row r="268" spans="1:10" s="11" customFormat="1" ht="46.5">
      <c r="A268" s="277" t="s">
        <v>292</v>
      </c>
      <c r="B268" s="131" t="s">
        <v>4</v>
      </c>
      <c r="C268" s="135" t="s">
        <v>39</v>
      </c>
      <c r="D268" s="135" t="s">
        <v>45</v>
      </c>
      <c r="E268" s="147"/>
      <c r="F268" s="143"/>
      <c r="G268" s="329">
        <f>G269</f>
        <v>2506307.15</v>
      </c>
      <c r="H268" s="69"/>
      <c r="I268" s="17"/>
      <c r="J268" s="17"/>
    </row>
    <row r="269" spans="1:10" s="6" customFormat="1" ht="51.75" customHeight="1">
      <c r="A269" s="139" t="s">
        <v>583</v>
      </c>
      <c r="B269" s="131" t="s">
        <v>4</v>
      </c>
      <c r="C269" s="135" t="s">
        <v>39</v>
      </c>
      <c r="D269" s="135" t="s">
        <v>45</v>
      </c>
      <c r="E269" s="144" t="s">
        <v>395</v>
      </c>
      <c r="F269" s="146"/>
      <c r="G269" s="329">
        <f>G270</f>
        <v>2506307.15</v>
      </c>
      <c r="H269" s="69"/>
      <c r="I269" s="17"/>
      <c r="J269" s="17"/>
    </row>
    <row r="270" spans="1:10" s="6" customFormat="1" ht="80.25" customHeight="1">
      <c r="A270" s="139" t="s">
        <v>543</v>
      </c>
      <c r="B270" s="131" t="s">
        <v>4</v>
      </c>
      <c r="C270" s="135" t="s">
        <v>39</v>
      </c>
      <c r="D270" s="135" t="s">
        <v>45</v>
      </c>
      <c r="E270" s="139" t="s">
        <v>396</v>
      </c>
      <c r="F270" s="152"/>
      <c r="G270" s="329">
        <f>G271</f>
        <v>2506307.15</v>
      </c>
      <c r="H270" s="268"/>
      <c r="I270" s="17"/>
      <c r="J270" s="17"/>
    </row>
    <row r="271" spans="1:10" s="6" customFormat="1" ht="50.25" customHeight="1">
      <c r="A271" s="280" t="s">
        <v>243</v>
      </c>
      <c r="B271" s="131" t="s">
        <v>4</v>
      </c>
      <c r="C271" s="135" t="s">
        <v>39</v>
      </c>
      <c r="D271" s="135" t="s">
        <v>45</v>
      </c>
      <c r="E271" s="139" t="s">
        <v>397</v>
      </c>
      <c r="F271" s="152"/>
      <c r="G271" s="329">
        <f>G272</f>
        <v>2506307.15</v>
      </c>
      <c r="H271" s="69"/>
      <c r="I271" s="17"/>
      <c r="J271" s="17"/>
    </row>
    <row r="272" spans="1:10" s="8" customFormat="1" ht="30.75">
      <c r="A272" s="279" t="s">
        <v>188</v>
      </c>
      <c r="B272" s="140" t="s">
        <v>4</v>
      </c>
      <c r="C272" s="132" t="s">
        <v>39</v>
      </c>
      <c r="D272" s="132" t="s">
        <v>45</v>
      </c>
      <c r="E272" s="141" t="s">
        <v>244</v>
      </c>
      <c r="F272" s="151"/>
      <c r="G272" s="332">
        <f>G273+G274</f>
        <v>2506307.15</v>
      </c>
      <c r="H272" s="69"/>
      <c r="I272" s="237"/>
      <c r="J272" s="237"/>
    </row>
    <row r="273" spans="1:10" s="13" customFormat="1" ht="66.75" customHeight="1">
      <c r="A273" s="278" t="s">
        <v>50</v>
      </c>
      <c r="B273" s="140" t="s">
        <v>4</v>
      </c>
      <c r="C273" s="132" t="s">
        <v>39</v>
      </c>
      <c r="D273" s="132" t="s">
        <v>45</v>
      </c>
      <c r="E273" s="141" t="s">
        <v>244</v>
      </c>
      <c r="F273" s="143">
        <v>100</v>
      </c>
      <c r="G273" s="332">
        <v>2228067.51</v>
      </c>
      <c r="H273" s="69"/>
      <c r="I273" s="266"/>
      <c r="J273" s="266"/>
    </row>
    <row r="274" spans="1:10" s="13" customFormat="1" ht="35.25" customHeight="1">
      <c r="A274" s="278" t="s">
        <v>169</v>
      </c>
      <c r="B274" s="140" t="s">
        <v>4</v>
      </c>
      <c r="C274" s="132" t="s">
        <v>39</v>
      </c>
      <c r="D274" s="132" t="s">
        <v>45</v>
      </c>
      <c r="E274" s="141" t="s">
        <v>244</v>
      </c>
      <c r="F274" s="143">
        <v>200</v>
      </c>
      <c r="G274" s="332">
        <v>278239.64</v>
      </c>
      <c r="H274" s="69"/>
      <c r="I274" s="266"/>
      <c r="J274" s="266"/>
    </row>
    <row r="275" spans="1:10" s="10" customFormat="1" ht="15">
      <c r="A275" s="277" t="s">
        <v>181</v>
      </c>
      <c r="B275" s="131" t="s">
        <v>4</v>
      </c>
      <c r="C275" s="135" t="s">
        <v>48</v>
      </c>
      <c r="D275" s="135"/>
      <c r="E275" s="144"/>
      <c r="F275" s="143"/>
      <c r="G275" s="329">
        <f>G276+G293</f>
        <v>7691616.85</v>
      </c>
      <c r="H275" s="78"/>
      <c r="I275" s="266"/>
      <c r="J275" s="266"/>
    </row>
    <row r="276" spans="1:10" s="10" customFormat="1" ht="15">
      <c r="A276" s="277" t="s">
        <v>304</v>
      </c>
      <c r="B276" s="131" t="s">
        <v>4</v>
      </c>
      <c r="C276" s="135" t="s">
        <v>48</v>
      </c>
      <c r="D276" s="135" t="s">
        <v>41</v>
      </c>
      <c r="E276" s="144"/>
      <c r="F276" s="143"/>
      <c r="G276" s="329">
        <f>G277</f>
        <v>5784981.21</v>
      </c>
      <c r="H276" s="69"/>
      <c r="I276" s="266"/>
      <c r="J276" s="266"/>
    </row>
    <row r="277" spans="1:10" s="10" customFormat="1" ht="30.75">
      <c r="A277" s="139" t="s">
        <v>544</v>
      </c>
      <c r="B277" s="131" t="s">
        <v>4</v>
      </c>
      <c r="C277" s="135" t="s">
        <v>48</v>
      </c>
      <c r="D277" s="135" t="s">
        <v>41</v>
      </c>
      <c r="E277" s="144" t="s">
        <v>400</v>
      </c>
      <c r="F277" s="146"/>
      <c r="G277" s="329">
        <f>G278</f>
        <v>5784981.21</v>
      </c>
      <c r="H277" s="78"/>
      <c r="I277" s="266"/>
      <c r="J277" s="266"/>
    </row>
    <row r="278" spans="1:10" s="10" customFormat="1" ht="62.25">
      <c r="A278" s="139" t="s">
        <v>577</v>
      </c>
      <c r="B278" s="131" t="s">
        <v>4</v>
      </c>
      <c r="C278" s="135" t="s">
        <v>48</v>
      </c>
      <c r="D278" s="135" t="s">
        <v>41</v>
      </c>
      <c r="E278" s="144" t="s">
        <v>417</v>
      </c>
      <c r="F278" s="146"/>
      <c r="G278" s="329">
        <f>G279</f>
        <v>5784981.21</v>
      </c>
      <c r="H278" s="69"/>
      <c r="I278" s="266"/>
      <c r="J278" s="266"/>
    </row>
    <row r="279" spans="1:10" s="10" customFormat="1" ht="30.75">
      <c r="A279" s="280" t="s">
        <v>223</v>
      </c>
      <c r="B279" s="131" t="s">
        <v>4</v>
      </c>
      <c r="C279" s="135" t="s">
        <v>48</v>
      </c>
      <c r="D279" s="135" t="s">
        <v>41</v>
      </c>
      <c r="E279" s="139" t="s">
        <v>468</v>
      </c>
      <c r="F279" s="152"/>
      <c r="G279" s="332">
        <f>G280+G283+G286</f>
        <v>5784981.21</v>
      </c>
      <c r="H279" s="86"/>
      <c r="I279" s="266"/>
      <c r="J279" s="266"/>
    </row>
    <row r="280" spans="1:10" s="10" customFormat="1" ht="33.75" customHeight="1">
      <c r="A280" s="278" t="s">
        <v>245</v>
      </c>
      <c r="B280" s="140" t="s">
        <v>4</v>
      </c>
      <c r="C280" s="132" t="s">
        <v>48</v>
      </c>
      <c r="D280" s="132" t="s">
        <v>41</v>
      </c>
      <c r="E280" s="141" t="s">
        <v>247</v>
      </c>
      <c r="F280" s="151"/>
      <c r="G280" s="332">
        <f>G281+G282</f>
        <v>88958.84</v>
      </c>
      <c r="H280" s="69"/>
      <c r="I280" s="266"/>
      <c r="J280" s="266"/>
    </row>
    <row r="281" spans="1:10" s="10" customFormat="1" ht="30.75">
      <c r="A281" s="278" t="s">
        <v>169</v>
      </c>
      <c r="B281" s="140" t="s">
        <v>4</v>
      </c>
      <c r="C281" s="132" t="s">
        <v>48</v>
      </c>
      <c r="D281" s="132" t="s">
        <v>41</v>
      </c>
      <c r="E281" s="141" t="s">
        <v>247</v>
      </c>
      <c r="F281" s="143">
        <v>200</v>
      </c>
      <c r="G281" s="332">
        <v>1502.92</v>
      </c>
      <c r="H281" s="69"/>
      <c r="I281" s="266"/>
      <c r="J281" s="266"/>
    </row>
    <row r="282" spans="1:10" s="10" customFormat="1" ht="15">
      <c r="A282" s="278" t="s">
        <v>303</v>
      </c>
      <c r="B282" s="140" t="s">
        <v>4</v>
      </c>
      <c r="C282" s="132" t="s">
        <v>48</v>
      </c>
      <c r="D282" s="132" t="s">
        <v>41</v>
      </c>
      <c r="E282" s="141" t="s">
        <v>247</v>
      </c>
      <c r="F282" s="143">
        <v>300</v>
      </c>
      <c r="G282" s="332">
        <v>87455.92</v>
      </c>
      <c r="H282" s="69"/>
      <c r="I282" s="266"/>
      <c r="J282" s="266"/>
    </row>
    <row r="283" spans="1:10" s="10" customFormat="1" ht="30.75">
      <c r="A283" s="279" t="s">
        <v>283</v>
      </c>
      <c r="B283" s="140" t="s">
        <v>4</v>
      </c>
      <c r="C283" s="132" t="s">
        <v>48</v>
      </c>
      <c r="D283" s="132" t="s">
        <v>41</v>
      </c>
      <c r="E283" s="141" t="s">
        <v>248</v>
      </c>
      <c r="F283" s="151"/>
      <c r="G283" s="332">
        <f>G284+G285</f>
        <v>157826.79</v>
      </c>
      <c r="H283" s="71"/>
      <c r="I283" s="266"/>
      <c r="J283" s="266"/>
    </row>
    <row r="284" spans="1:10" s="10" customFormat="1" ht="30.75">
      <c r="A284" s="278" t="s">
        <v>169</v>
      </c>
      <c r="B284" s="140" t="s">
        <v>4</v>
      </c>
      <c r="C284" s="132" t="s">
        <v>48</v>
      </c>
      <c r="D284" s="132" t="s">
        <v>41</v>
      </c>
      <c r="E284" s="141" t="s">
        <v>248</v>
      </c>
      <c r="F284" s="151">
        <v>200</v>
      </c>
      <c r="G284" s="332">
        <v>2683.67</v>
      </c>
      <c r="H284" s="87"/>
      <c r="I284" s="266"/>
      <c r="J284" s="266"/>
    </row>
    <row r="285" spans="1:10" s="10" customFormat="1" ht="16.5">
      <c r="A285" s="278" t="s">
        <v>303</v>
      </c>
      <c r="B285" s="140" t="s">
        <v>4</v>
      </c>
      <c r="C285" s="132" t="s">
        <v>48</v>
      </c>
      <c r="D285" s="132" t="s">
        <v>41</v>
      </c>
      <c r="E285" s="141" t="s">
        <v>248</v>
      </c>
      <c r="F285" s="143">
        <v>300</v>
      </c>
      <c r="G285" s="332">
        <v>155143.12</v>
      </c>
      <c r="H285" s="74"/>
      <c r="I285" s="266"/>
      <c r="J285" s="266"/>
    </row>
    <row r="286" spans="1:10" s="10" customFormat="1" ht="30.75">
      <c r="A286" s="278" t="s">
        <v>295</v>
      </c>
      <c r="B286" s="140" t="s">
        <v>4</v>
      </c>
      <c r="C286" s="132" t="s">
        <v>48</v>
      </c>
      <c r="D286" s="132" t="s">
        <v>41</v>
      </c>
      <c r="E286" s="141" t="s">
        <v>249</v>
      </c>
      <c r="F286" s="151"/>
      <c r="G286" s="332">
        <f>G287+G290</f>
        <v>5538195.58</v>
      </c>
      <c r="H286" s="75"/>
      <c r="I286" s="266"/>
      <c r="J286" s="266"/>
    </row>
    <row r="287" spans="1:10" s="10" customFormat="1" ht="15">
      <c r="A287" s="279" t="s">
        <v>13</v>
      </c>
      <c r="B287" s="140" t="s">
        <v>4</v>
      </c>
      <c r="C287" s="132" t="s">
        <v>48</v>
      </c>
      <c r="D287" s="132" t="s">
        <v>41</v>
      </c>
      <c r="E287" s="141" t="s">
        <v>250</v>
      </c>
      <c r="F287" s="151"/>
      <c r="G287" s="332">
        <f>G289+G288</f>
        <v>4589483.05</v>
      </c>
      <c r="H287" s="75"/>
      <c r="I287" s="266"/>
      <c r="J287" s="266"/>
    </row>
    <row r="288" spans="1:10" s="10" customFormat="1" ht="30.75">
      <c r="A288" s="278" t="s">
        <v>169</v>
      </c>
      <c r="B288" s="140" t="s">
        <v>4</v>
      </c>
      <c r="C288" s="132" t="s">
        <v>48</v>
      </c>
      <c r="D288" s="132" t="s">
        <v>41</v>
      </c>
      <c r="E288" s="141" t="s">
        <v>250</v>
      </c>
      <c r="F288" s="143">
        <v>200</v>
      </c>
      <c r="G288" s="332">
        <v>77132.38</v>
      </c>
      <c r="H288" s="75"/>
      <c r="I288" s="266"/>
      <c r="J288" s="266"/>
    </row>
    <row r="289" spans="1:10" s="10" customFormat="1" ht="15">
      <c r="A289" s="278" t="s">
        <v>303</v>
      </c>
      <c r="B289" s="140" t="s">
        <v>4</v>
      </c>
      <c r="C289" s="132" t="s">
        <v>48</v>
      </c>
      <c r="D289" s="132" t="s">
        <v>41</v>
      </c>
      <c r="E289" s="141" t="s">
        <v>250</v>
      </c>
      <c r="F289" s="143">
        <v>300</v>
      </c>
      <c r="G289" s="332">
        <v>4512350.67</v>
      </c>
      <c r="H289" s="69"/>
      <c r="I289" s="266"/>
      <c r="J289" s="266"/>
    </row>
    <row r="290" spans="1:10" s="10" customFormat="1" ht="15">
      <c r="A290" s="279" t="s">
        <v>52</v>
      </c>
      <c r="B290" s="140" t="s">
        <v>4</v>
      </c>
      <c r="C290" s="132" t="s">
        <v>48</v>
      </c>
      <c r="D290" s="132" t="s">
        <v>41</v>
      </c>
      <c r="E290" s="141" t="s">
        <v>251</v>
      </c>
      <c r="F290" s="151"/>
      <c r="G290" s="332">
        <f>G292+G291</f>
        <v>948712.5299999999</v>
      </c>
      <c r="H290" s="78"/>
      <c r="I290" s="266"/>
      <c r="J290" s="266"/>
    </row>
    <row r="291" spans="1:10" s="10" customFormat="1" ht="30.75">
      <c r="A291" s="278" t="s">
        <v>169</v>
      </c>
      <c r="B291" s="140" t="s">
        <v>4</v>
      </c>
      <c r="C291" s="132" t="s">
        <v>48</v>
      </c>
      <c r="D291" s="132" t="s">
        <v>41</v>
      </c>
      <c r="E291" s="141" t="s">
        <v>251</v>
      </c>
      <c r="F291" s="143">
        <v>200</v>
      </c>
      <c r="G291" s="332">
        <v>16682.57</v>
      </c>
      <c r="H291" s="78"/>
      <c r="I291" s="266"/>
      <c r="J291" s="266"/>
    </row>
    <row r="292" spans="1:10" s="10" customFormat="1" ht="15">
      <c r="A292" s="278" t="s">
        <v>303</v>
      </c>
      <c r="B292" s="140" t="s">
        <v>4</v>
      </c>
      <c r="C292" s="132" t="s">
        <v>48</v>
      </c>
      <c r="D292" s="132" t="s">
        <v>41</v>
      </c>
      <c r="E292" s="141" t="s">
        <v>251</v>
      </c>
      <c r="F292" s="143">
        <v>300</v>
      </c>
      <c r="G292" s="332">
        <v>932029.96</v>
      </c>
      <c r="H292" s="69"/>
      <c r="I292" s="266"/>
      <c r="J292" s="266"/>
    </row>
    <row r="293" spans="1:10" s="10" customFormat="1" ht="15">
      <c r="A293" s="277" t="s">
        <v>182</v>
      </c>
      <c r="B293" s="131" t="s">
        <v>4</v>
      </c>
      <c r="C293" s="135" t="s">
        <v>48</v>
      </c>
      <c r="D293" s="135" t="s">
        <v>42</v>
      </c>
      <c r="E293" s="141"/>
      <c r="F293" s="143"/>
      <c r="G293" s="332">
        <f>G294</f>
        <v>1906635.64</v>
      </c>
      <c r="H293" s="69"/>
      <c r="I293" s="266"/>
      <c r="J293" s="266"/>
    </row>
    <row r="294" spans="1:10" s="10" customFormat="1" ht="30.75">
      <c r="A294" s="139" t="s">
        <v>544</v>
      </c>
      <c r="B294" s="131" t="s">
        <v>4</v>
      </c>
      <c r="C294" s="135" t="s">
        <v>48</v>
      </c>
      <c r="D294" s="135" t="s">
        <v>42</v>
      </c>
      <c r="E294" s="144" t="s">
        <v>400</v>
      </c>
      <c r="F294" s="143"/>
      <c r="G294" s="329">
        <f>G295</f>
        <v>1906635.64</v>
      </c>
      <c r="H294" s="69"/>
      <c r="I294" s="266"/>
      <c r="J294" s="266"/>
    </row>
    <row r="295" spans="1:10" s="10" customFormat="1" ht="62.25">
      <c r="A295" s="139" t="s">
        <v>577</v>
      </c>
      <c r="B295" s="131" t="s">
        <v>4</v>
      </c>
      <c r="C295" s="135" t="s">
        <v>48</v>
      </c>
      <c r="D295" s="135" t="s">
        <v>42</v>
      </c>
      <c r="E295" s="144" t="s">
        <v>417</v>
      </c>
      <c r="F295" s="143"/>
      <c r="G295" s="329">
        <f>G296</f>
        <v>1906635.64</v>
      </c>
      <c r="H295" s="69"/>
      <c r="I295" s="266"/>
      <c r="J295" s="266"/>
    </row>
    <row r="296" spans="1:10" s="10" customFormat="1" ht="30.75">
      <c r="A296" s="280" t="s">
        <v>223</v>
      </c>
      <c r="B296" s="131" t="s">
        <v>4</v>
      </c>
      <c r="C296" s="135" t="s">
        <v>48</v>
      </c>
      <c r="D296" s="135" t="s">
        <v>42</v>
      </c>
      <c r="E296" s="139" t="s">
        <v>468</v>
      </c>
      <c r="F296" s="143"/>
      <c r="G296" s="329">
        <f>G297</f>
        <v>1906635.64</v>
      </c>
      <c r="H296" s="69"/>
      <c r="I296" s="266"/>
      <c r="J296" s="266"/>
    </row>
    <row r="297" spans="1:10" s="10" customFormat="1" ht="15">
      <c r="A297" s="277" t="s">
        <v>289</v>
      </c>
      <c r="B297" s="131" t="s">
        <v>4</v>
      </c>
      <c r="C297" s="135" t="s">
        <v>48</v>
      </c>
      <c r="D297" s="135" t="s">
        <v>42</v>
      </c>
      <c r="E297" s="139" t="s">
        <v>246</v>
      </c>
      <c r="F297" s="143"/>
      <c r="G297" s="329">
        <f>G299+G298</f>
        <v>1906635.64</v>
      </c>
      <c r="H297" s="69"/>
      <c r="I297" s="266"/>
      <c r="J297" s="266"/>
    </row>
    <row r="298" spans="1:10" s="10" customFormat="1" ht="30.75">
      <c r="A298" s="278" t="s">
        <v>169</v>
      </c>
      <c r="B298" s="140" t="s">
        <v>4</v>
      </c>
      <c r="C298" s="132" t="s">
        <v>48</v>
      </c>
      <c r="D298" s="132" t="s">
        <v>42</v>
      </c>
      <c r="E298" s="141" t="s">
        <v>246</v>
      </c>
      <c r="F298" s="143">
        <v>200</v>
      </c>
      <c r="G298" s="332">
        <v>149.64</v>
      </c>
      <c r="H298" s="69"/>
      <c r="I298" s="266"/>
      <c r="J298" s="266"/>
    </row>
    <row r="299" spans="1:10" s="10" customFormat="1" ht="15">
      <c r="A299" s="278" t="s">
        <v>303</v>
      </c>
      <c r="B299" s="140" t="s">
        <v>4</v>
      </c>
      <c r="C299" s="132" t="s">
        <v>48</v>
      </c>
      <c r="D299" s="132" t="s">
        <v>42</v>
      </c>
      <c r="E299" s="141" t="s">
        <v>246</v>
      </c>
      <c r="F299" s="143">
        <v>300</v>
      </c>
      <c r="G299" s="332">
        <v>1906486</v>
      </c>
      <c r="H299" s="69"/>
      <c r="I299" s="266"/>
      <c r="J299" s="266"/>
    </row>
    <row r="300" spans="1:10" s="27" customFormat="1" ht="49.5" customHeight="1">
      <c r="A300" s="277" t="s">
        <v>286</v>
      </c>
      <c r="B300" s="131" t="s">
        <v>4</v>
      </c>
      <c r="C300" s="135" t="s">
        <v>291</v>
      </c>
      <c r="D300" s="135"/>
      <c r="E300" s="144"/>
      <c r="F300" s="143"/>
      <c r="G300" s="329">
        <f>G301+G307</f>
        <v>5191331</v>
      </c>
      <c r="H300" s="69"/>
      <c r="I300" s="237"/>
      <c r="J300" s="237"/>
    </row>
    <row r="301" spans="1:10" s="12" customFormat="1" ht="32.25" customHeight="1">
      <c r="A301" s="277" t="s">
        <v>49</v>
      </c>
      <c r="B301" s="131" t="s">
        <v>4</v>
      </c>
      <c r="C301" s="135" t="s">
        <v>291</v>
      </c>
      <c r="D301" s="135" t="s">
        <v>39</v>
      </c>
      <c r="E301" s="144"/>
      <c r="F301" s="143"/>
      <c r="G301" s="329">
        <f>G302</f>
        <v>4731461</v>
      </c>
      <c r="H301" s="69"/>
      <c r="I301" s="3"/>
      <c r="J301" s="3"/>
    </row>
    <row r="302" spans="1:10" s="16" customFormat="1" ht="49.5" customHeight="1">
      <c r="A302" s="139" t="s">
        <v>583</v>
      </c>
      <c r="B302" s="131" t="s">
        <v>4</v>
      </c>
      <c r="C302" s="135" t="s">
        <v>291</v>
      </c>
      <c r="D302" s="135" t="s">
        <v>39</v>
      </c>
      <c r="E302" s="144" t="s">
        <v>395</v>
      </c>
      <c r="F302" s="146"/>
      <c r="G302" s="329">
        <f>G306</f>
        <v>4731461</v>
      </c>
      <c r="H302" s="69"/>
      <c r="I302" s="3"/>
      <c r="J302" s="3"/>
    </row>
    <row r="303" spans="1:10" s="16" customFormat="1" ht="64.5" customHeight="1">
      <c r="A303" s="139" t="s">
        <v>584</v>
      </c>
      <c r="B303" s="131" t="s">
        <v>4</v>
      </c>
      <c r="C303" s="135" t="s">
        <v>291</v>
      </c>
      <c r="D303" s="135" t="s">
        <v>39</v>
      </c>
      <c r="E303" s="144" t="s">
        <v>413</v>
      </c>
      <c r="F303" s="146"/>
      <c r="G303" s="329">
        <f>G304</f>
        <v>4731461</v>
      </c>
      <c r="H303" s="69"/>
      <c r="I303" s="3"/>
      <c r="J303" s="3"/>
    </row>
    <row r="304" spans="1:10" s="16" customFormat="1" ht="48" customHeight="1">
      <c r="A304" s="280" t="s">
        <v>253</v>
      </c>
      <c r="B304" s="131" t="s">
        <v>4</v>
      </c>
      <c r="C304" s="135" t="s">
        <v>291</v>
      </c>
      <c r="D304" s="135" t="s">
        <v>39</v>
      </c>
      <c r="E304" s="139" t="s">
        <v>474</v>
      </c>
      <c r="F304" s="152"/>
      <c r="G304" s="329">
        <f>G305</f>
        <v>4731461</v>
      </c>
      <c r="H304" s="69"/>
      <c r="I304" s="3"/>
      <c r="J304" s="3"/>
    </row>
    <row r="305" spans="1:10" s="16" customFormat="1" ht="51.75" customHeight="1">
      <c r="A305" s="279" t="s">
        <v>236</v>
      </c>
      <c r="B305" s="140" t="s">
        <v>4</v>
      </c>
      <c r="C305" s="132" t="s">
        <v>291</v>
      </c>
      <c r="D305" s="132" t="s">
        <v>39</v>
      </c>
      <c r="E305" s="141" t="s">
        <v>252</v>
      </c>
      <c r="F305" s="151"/>
      <c r="G305" s="332">
        <f>G306</f>
        <v>4731461</v>
      </c>
      <c r="H305" s="69"/>
      <c r="I305" s="3"/>
      <c r="J305" s="3"/>
    </row>
    <row r="306" spans="1:10" s="16" customFormat="1" ht="16.5" customHeight="1">
      <c r="A306" s="141" t="s">
        <v>302</v>
      </c>
      <c r="B306" s="140" t="s">
        <v>4</v>
      </c>
      <c r="C306" s="132" t="s">
        <v>291</v>
      </c>
      <c r="D306" s="132" t="s">
        <v>39</v>
      </c>
      <c r="E306" s="141" t="s">
        <v>252</v>
      </c>
      <c r="F306" s="143">
        <v>500</v>
      </c>
      <c r="G306" s="332">
        <f>'Доходы 2019'!C109</f>
        <v>4731461</v>
      </c>
      <c r="H306" s="69"/>
      <c r="I306" s="3"/>
      <c r="J306" s="3"/>
    </row>
    <row r="307" spans="1:10" s="16" customFormat="1" ht="16.5" customHeight="1">
      <c r="A307" s="138" t="s">
        <v>623</v>
      </c>
      <c r="B307" s="131" t="s">
        <v>4</v>
      </c>
      <c r="C307" s="298" t="s">
        <v>291</v>
      </c>
      <c r="D307" s="163" t="s">
        <v>41</v>
      </c>
      <c r="E307" s="139"/>
      <c r="F307" s="146"/>
      <c r="G307" s="329">
        <f>G308</f>
        <v>459870</v>
      </c>
      <c r="H307" s="69"/>
      <c r="I307" s="3"/>
      <c r="J307" s="3"/>
    </row>
    <row r="308" spans="1:10" s="16" customFormat="1" ht="52.5" customHeight="1">
      <c r="A308" s="139" t="s">
        <v>583</v>
      </c>
      <c r="B308" s="131" t="s">
        <v>4</v>
      </c>
      <c r="C308" s="298" t="s">
        <v>291</v>
      </c>
      <c r="D308" s="163" t="s">
        <v>41</v>
      </c>
      <c r="E308" s="139" t="s">
        <v>395</v>
      </c>
      <c r="F308" s="146"/>
      <c r="G308" s="329">
        <f>G309</f>
        <v>459870</v>
      </c>
      <c r="H308" s="69"/>
      <c r="I308" s="3"/>
      <c r="J308" s="3"/>
    </row>
    <row r="309" spans="1:10" s="16" customFormat="1" ht="71.25" customHeight="1">
      <c r="A309" s="139" t="s">
        <v>584</v>
      </c>
      <c r="B309" s="131" t="s">
        <v>4</v>
      </c>
      <c r="C309" s="299" t="s">
        <v>291</v>
      </c>
      <c r="D309" s="163" t="s">
        <v>41</v>
      </c>
      <c r="E309" s="139" t="s">
        <v>413</v>
      </c>
      <c r="F309" s="146"/>
      <c r="G309" s="329">
        <f>G310</f>
        <v>459870</v>
      </c>
      <c r="H309" s="69"/>
      <c r="I309" s="3"/>
      <c r="J309" s="3"/>
    </row>
    <row r="310" spans="1:10" s="16" customFormat="1" ht="83.25" customHeight="1">
      <c r="A310" s="280" t="s">
        <v>624</v>
      </c>
      <c r="B310" s="131" t="s">
        <v>4</v>
      </c>
      <c r="C310" s="298" t="s">
        <v>291</v>
      </c>
      <c r="D310" s="163" t="s">
        <v>41</v>
      </c>
      <c r="E310" s="139" t="s">
        <v>625</v>
      </c>
      <c r="F310" s="146"/>
      <c r="G310" s="329">
        <f>G311</f>
        <v>459870</v>
      </c>
      <c r="H310" s="69"/>
      <c r="I310" s="3"/>
      <c r="J310" s="3"/>
    </row>
    <row r="311" spans="1:10" s="16" customFormat="1" ht="51" customHeight="1">
      <c r="A311" s="139" t="s">
        <v>626</v>
      </c>
      <c r="B311" s="131" t="s">
        <v>4</v>
      </c>
      <c r="C311" s="298" t="s">
        <v>291</v>
      </c>
      <c r="D311" s="163" t="s">
        <v>41</v>
      </c>
      <c r="E311" s="139" t="s">
        <v>627</v>
      </c>
      <c r="F311" s="146"/>
      <c r="G311" s="329">
        <f>G312</f>
        <v>459870</v>
      </c>
      <c r="H311" s="69"/>
      <c r="I311" s="3"/>
      <c r="J311" s="3"/>
    </row>
    <row r="312" spans="1:10" s="16" customFormat="1" ht="17.25" customHeight="1">
      <c r="A312" s="141" t="s">
        <v>302</v>
      </c>
      <c r="B312" s="140" t="s">
        <v>4</v>
      </c>
      <c r="C312" s="179" t="s">
        <v>291</v>
      </c>
      <c r="D312" s="164" t="s">
        <v>41</v>
      </c>
      <c r="E312" s="141" t="s">
        <v>627</v>
      </c>
      <c r="F312" s="143">
        <v>500</v>
      </c>
      <c r="G312" s="332">
        <v>459870</v>
      </c>
      <c r="H312" s="69"/>
      <c r="I312" s="3"/>
      <c r="J312" s="3"/>
    </row>
    <row r="313" spans="1:10" s="9" customFormat="1" ht="31.5" customHeight="1">
      <c r="A313" s="277" t="s">
        <v>178</v>
      </c>
      <c r="B313" s="131" t="s">
        <v>294</v>
      </c>
      <c r="C313" s="135"/>
      <c r="D313" s="135"/>
      <c r="E313" s="144"/>
      <c r="F313" s="143"/>
      <c r="G313" s="329">
        <f>G314+G321+G387</f>
        <v>249896856.85</v>
      </c>
      <c r="H313" s="69"/>
      <c r="I313" s="237"/>
      <c r="J313" s="237"/>
    </row>
    <row r="314" spans="1:10" s="28" customFormat="1" ht="18">
      <c r="A314" s="277" t="s">
        <v>150</v>
      </c>
      <c r="B314" s="131" t="s">
        <v>294</v>
      </c>
      <c r="C314" s="135" t="s">
        <v>42</v>
      </c>
      <c r="D314" s="135"/>
      <c r="E314" s="144"/>
      <c r="F314" s="143"/>
      <c r="G314" s="329">
        <f>G315</f>
        <v>33945.93</v>
      </c>
      <c r="H314" s="69"/>
      <c r="I314" s="266"/>
      <c r="J314" s="266"/>
    </row>
    <row r="315" spans="1:10" s="11" customFormat="1" ht="16.5">
      <c r="A315" s="277" t="s">
        <v>54</v>
      </c>
      <c r="B315" s="131" t="s">
        <v>294</v>
      </c>
      <c r="C315" s="135" t="s">
        <v>42</v>
      </c>
      <c r="D315" s="135" t="s">
        <v>39</v>
      </c>
      <c r="E315" s="144"/>
      <c r="F315" s="143"/>
      <c r="G315" s="329">
        <f>G316</f>
        <v>33945.93</v>
      </c>
      <c r="H315" s="69"/>
      <c r="I315" s="17"/>
      <c r="J315" s="17"/>
    </row>
    <row r="316" spans="1:10" s="6" customFormat="1" ht="34.5" customHeight="1">
      <c r="A316" s="139" t="s">
        <v>557</v>
      </c>
      <c r="B316" s="131" t="s">
        <v>294</v>
      </c>
      <c r="C316" s="135" t="s">
        <v>42</v>
      </c>
      <c r="D316" s="135" t="s">
        <v>39</v>
      </c>
      <c r="E316" s="144" t="s">
        <v>407</v>
      </c>
      <c r="F316" s="146"/>
      <c r="G316" s="329">
        <f>G319</f>
        <v>33945.93</v>
      </c>
      <c r="H316" s="69"/>
      <c r="I316" s="17"/>
      <c r="J316" s="17"/>
    </row>
    <row r="317" spans="1:10" s="6" customFormat="1" ht="64.5" customHeight="1">
      <c r="A317" s="277" t="s">
        <v>558</v>
      </c>
      <c r="B317" s="131" t="s">
        <v>294</v>
      </c>
      <c r="C317" s="135" t="s">
        <v>42</v>
      </c>
      <c r="D317" s="135" t="s">
        <v>39</v>
      </c>
      <c r="E317" s="144" t="s">
        <v>431</v>
      </c>
      <c r="F317" s="146"/>
      <c r="G317" s="329">
        <f>G318</f>
        <v>33945.93</v>
      </c>
      <c r="H317" s="69"/>
      <c r="I317" s="17"/>
      <c r="J317" s="17"/>
    </row>
    <row r="318" spans="1:10" s="6" customFormat="1" ht="49.5" customHeight="1">
      <c r="A318" s="280" t="s">
        <v>29</v>
      </c>
      <c r="B318" s="131" t="s">
        <v>294</v>
      </c>
      <c r="C318" s="135" t="s">
        <v>42</v>
      </c>
      <c r="D318" s="135" t="s">
        <v>39</v>
      </c>
      <c r="E318" s="139" t="s">
        <v>446</v>
      </c>
      <c r="F318" s="152"/>
      <c r="G318" s="329">
        <f>G319</f>
        <v>33945.93</v>
      </c>
      <c r="H318" s="75"/>
      <c r="I318" s="17"/>
      <c r="J318" s="17"/>
    </row>
    <row r="319" spans="1:8" s="17" customFormat="1" ht="17.25" customHeight="1">
      <c r="A319" s="278" t="s">
        <v>177</v>
      </c>
      <c r="B319" s="140" t="s">
        <v>294</v>
      </c>
      <c r="C319" s="132" t="s">
        <v>42</v>
      </c>
      <c r="D319" s="132" t="s">
        <v>39</v>
      </c>
      <c r="E319" s="133" t="s">
        <v>254</v>
      </c>
      <c r="F319" s="151"/>
      <c r="G319" s="332">
        <f>G320</f>
        <v>33945.93</v>
      </c>
      <c r="H319" s="88"/>
    </row>
    <row r="320" spans="1:10" s="13" customFormat="1" ht="34.5" customHeight="1">
      <c r="A320" s="278" t="s">
        <v>51</v>
      </c>
      <c r="B320" s="140" t="s">
        <v>294</v>
      </c>
      <c r="C320" s="132" t="s">
        <v>42</v>
      </c>
      <c r="D320" s="132" t="s">
        <v>39</v>
      </c>
      <c r="E320" s="133" t="s">
        <v>254</v>
      </c>
      <c r="F320" s="143">
        <v>600</v>
      </c>
      <c r="G320" s="332">
        <v>33945.93</v>
      </c>
      <c r="H320" s="69"/>
      <c r="I320" s="266"/>
      <c r="J320" s="266"/>
    </row>
    <row r="321" spans="1:10" s="6" customFormat="1" ht="17.25" customHeight="1">
      <c r="A321" s="277" t="s">
        <v>151</v>
      </c>
      <c r="B321" s="131" t="s">
        <v>294</v>
      </c>
      <c r="C321" s="135" t="s">
        <v>46</v>
      </c>
      <c r="D321" s="135"/>
      <c r="E321" s="144"/>
      <c r="F321" s="143"/>
      <c r="G321" s="329">
        <f>G322+G330++G359+G366+G376</f>
        <v>240966119.92</v>
      </c>
      <c r="H321" s="69"/>
      <c r="I321" s="17"/>
      <c r="J321" s="17"/>
    </row>
    <row r="322" spans="1:10" s="29" customFormat="1" ht="15">
      <c r="A322" s="277" t="s">
        <v>27</v>
      </c>
      <c r="B322" s="131" t="s">
        <v>294</v>
      </c>
      <c r="C322" s="135" t="s">
        <v>46</v>
      </c>
      <c r="D322" s="135" t="s">
        <v>39</v>
      </c>
      <c r="E322" s="144"/>
      <c r="F322" s="143"/>
      <c r="G322" s="329">
        <f>G323</f>
        <v>10925817.36</v>
      </c>
      <c r="H322" s="69"/>
      <c r="I322" s="237"/>
      <c r="J322" s="237"/>
    </row>
    <row r="323" spans="1:10" s="15" customFormat="1" ht="30.75">
      <c r="A323" s="139" t="s">
        <v>565</v>
      </c>
      <c r="B323" s="131" t="s">
        <v>294</v>
      </c>
      <c r="C323" s="135" t="s">
        <v>46</v>
      </c>
      <c r="D323" s="135" t="s">
        <v>39</v>
      </c>
      <c r="E323" s="144" t="s">
        <v>410</v>
      </c>
      <c r="F323" s="143"/>
      <c r="G323" s="329">
        <f>G324</f>
        <v>10925817.36</v>
      </c>
      <c r="H323" s="69"/>
      <c r="I323" s="267"/>
      <c r="J323" s="267"/>
    </row>
    <row r="324" spans="1:10" s="15" customFormat="1" ht="50.25" customHeight="1">
      <c r="A324" s="139" t="s">
        <v>566</v>
      </c>
      <c r="B324" s="131" t="s">
        <v>294</v>
      </c>
      <c r="C324" s="135" t="s">
        <v>46</v>
      </c>
      <c r="D324" s="135" t="s">
        <v>39</v>
      </c>
      <c r="E324" s="144" t="s">
        <v>418</v>
      </c>
      <c r="F324" s="146"/>
      <c r="G324" s="329">
        <f>G325</f>
        <v>10925817.36</v>
      </c>
      <c r="H324" s="69"/>
      <c r="I324" s="267"/>
      <c r="J324" s="267"/>
    </row>
    <row r="325" spans="1:10" s="15" customFormat="1" ht="20.25" customHeight="1">
      <c r="A325" s="280" t="s">
        <v>255</v>
      </c>
      <c r="B325" s="131" t="s">
        <v>294</v>
      </c>
      <c r="C325" s="135" t="s">
        <v>46</v>
      </c>
      <c r="D325" s="135" t="s">
        <v>39</v>
      </c>
      <c r="E325" s="139" t="s">
        <v>453</v>
      </c>
      <c r="F325" s="146"/>
      <c r="G325" s="329">
        <f>G326+G328</f>
        <v>10925817.36</v>
      </c>
      <c r="H325" s="69"/>
      <c r="I325" s="267"/>
      <c r="J325" s="267"/>
    </row>
    <row r="326" spans="1:10" s="5" customFormat="1" ht="102" customHeight="1">
      <c r="A326" s="279" t="s">
        <v>233</v>
      </c>
      <c r="B326" s="131" t="s">
        <v>294</v>
      </c>
      <c r="C326" s="135" t="s">
        <v>46</v>
      </c>
      <c r="D326" s="135" t="s">
        <v>39</v>
      </c>
      <c r="E326" s="139" t="s">
        <v>256</v>
      </c>
      <c r="F326" s="152"/>
      <c r="G326" s="329">
        <f>G327</f>
        <v>4795272.89</v>
      </c>
      <c r="H326" s="77"/>
      <c r="I326" s="17"/>
      <c r="J326" s="17"/>
    </row>
    <row r="327" spans="1:10" s="1" customFormat="1" ht="36" customHeight="1">
      <c r="A327" s="278" t="s">
        <v>51</v>
      </c>
      <c r="B327" s="140" t="s">
        <v>294</v>
      </c>
      <c r="C327" s="132" t="s">
        <v>46</v>
      </c>
      <c r="D327" s="132" t="s">
        <v>39</v>
      </c>
      <c r="E327" s="141" t="s">
        <v>256</v>
      </c>
      <c r="F327" s="143">
        <v>600</v>
      </c>
      <c r="G327" s="332">
        <v>4795272.89</v>
      </c>
      <c r="H327" s="90"/>
      <c r="I327" s="3"/>
      <c r="J327" s="3"/>
    </row>
    <row r="328" spans="1:10" s="15" customFormat="1" ht="32.25" customHeight="1">
      <c r="A328" s="277" t="s">
        <v>176</v>
      </c>
      <c r="B328" s="131" t="s">
        <v>294</v>
      </c>
      <c r="C328" s="135" t="s">
        <v>46</v>
      </c>
      <c r="D328" s="135" t="s">
        <v>39</v>
      </c>
      <c r="E328" s="136" t="s">
        <v>257</v>
      </c>
      <c r="F328" s="152"/>
      <c r="G328" s="329">
        <f>G329</f>
        <v>6130544.47</v>
      </c>
      <c r="H328" s="75"/>
      <c r="I328" s="267"/>
      <c r="J328" s="267"/>
    </row>
    <row r="329" spans="1:10" s="1" customFormat="1" ht="33" customHeight="1">
      <c r="A329" s="278" t="s">
        <v>51</v>
      </c>
      <c r="B329" s="140" t="s">
        <v>294</v>
      </c>
      <c r="C329" s="132" t="s">
        <v>46</v>
      </c>
      <c r="D329" s="132" t="s">
        <v>39</v>
      </c>
      <c r="E329" s="133" t="s">
        <v>257</v>
      </c>
      <c r="F329" s="143">
        <v>600</v>
      </c>
      <c r="G329" s="332">
        <v>6130544.47</v>
      </c>
      <c r="H329" s="80"/>
      <c r="I329" s="3"/>
      <c r="J329" s="3"/>
    </row>
    <row r="330" spans="1:10" s="1" customFormat="1" ht="18" customHeight="1">
      <c r="A330" s="277" t="s">
        <v>284</v>
      </c>
      <c r="B330" s="131" t="s">
        <v>294</v>
      </c>
      <c r="C330" s="135" t="s">
        <v>46</v>
      </c>
      <c r="D330" s="135" t="s">
        <v>40</v>
      </c>
      <c r="E330" s="144"/>
      <c r="F330" s="146"/>
      <c r="G330" s="329">
        <f>G331</f>
        <v>218078065.16</v>
      </c>
      <c r="H330" s="80"/>
      <c r="I330" s="3"/>
      <c r="J330" s="3"/>
    </row>
    <row r="331" spans="1:10" s="2" customFormat="1" ht="36" customHeight="1">
      <c r="A331" s="139" t="s">
        <v>565</v>
      </c>
      <c r="B331" s="131" t="s">
        <v>294</v>
      </c>
      <c r="C331" s="135" t="s">
        <v>46</v>
      </c>
      <c r="D331" s="135" t="s">
        <v>40</v>
      </c>
      <c r="E331" s="144" t="s">
        <v>410</v>
      </c>
      <c r="F331" s="143"/>
      <c r="G331" s="329">
        <f>G332</f>
        <v>218078065.16</v>
      </c>
      <c r="H331" s="80"/>
      <c r="I331" s="237"/>
      <c r="J331" s="237"/>
    </row>
    <row r="332" spans="1:10" s="15" customFormat="1" ht="50.25" customHeight="1">
      <c r="A332" s="139" t="s">
        <v>566</v>
      </c>
      <c r="B332" s="131" t="s">
        <v>294</v>
      </c>
      <c r="C332" s="135" t="s">
        <v>46</v>
      </c>
      <c r="D332" s="135" t="s">
        <v>40</v>
      </c>
      <c r="E332" s="144" t="s">
        <v>418</v>
      </c>
      <c r="F332" s="146"/>
      <c r="G332" s="329">
        <f>G333+G340+G347+G354</f>
        <v>218078065.16</v>
      </c>
      <c r="H332" s="80"/>
      <c r="I332" s="267"/>
      <c r="J332" s="267"/>
    </row>
    <row r="333" spans="1:10" s="15" customFormat="1" ht="15" customHeight="1">
      <c r="A333" s="280" t="s">
        <v>258</v>
      </c>
      <c r="B333" s="131" t="s">
        <v>294</v>
      </c>
      <c r="C333" s="135" t="s">
        <v>46</v>
      </c>
      <c r="D333" s="135" t="s">
        <v>40</v>
      </c>
      <c r="E333" s="136" t="s">
        <v>454</v>
      </c>
      <c r="F333" s="146"/>
      <c r="G333" s="329">
        <f>G334+G336+G338</f>
        <v>210661374.94</v>
      </c>
      <c r="H333" s="71"/>
      <c r="I333" s="267"/>
      <c r="J333" s="267"/>
    </row>
    <row r="334" spans="1:10" s="8" customFormat="1" ht="113.25" customHeight="1">
      <c r="A334" s="280" t="s">
        <v>168</v>
      </c>
      <c r="B334" s="131" t="s">
        <v>294</v>
      </c>
      <c r="C334" s="135" t="s">
        <v>46</v>
      </c>
      <c r="D334" s="135" t="s">
        <v>40</v>
      </c>
      <c r="E334" s="139" t="s">
        <v>259</v>
      </c>
      <c r="F334" s="152"/>
      <c r="G334" s="329">
        <f>G335</f>
        <v>181360398.53</v>
      </c>
      <c r="H334" s="77"/>
      <c r="I334" s="237"/>
      <c r="J334" s="237"/>
    </row>
    <row r="335" spans="1:10" s="16" customFormat="1" ht="33" customHeight="1">
      <c r="A335" s="278" t="s">
        <v>51</v>
      </c>
      <c r="B335" s="140" t="s">
        <v>294</v>
      </c>
      <c r="C335" s="132" t="s">
        <v>46</v>
      </c>
      <c r="D335" s="132" t="s">
        <v>40</v>
      </c>
      <c r="E335" s="141" t="s">
        <v>259</v>
      </c>
      <c r="F335" s="143">
        <v>600</v>
      </c>
      <c r="G335" s="332">
        <v>181360398.53</v>
      </c>
      <c r="H335" s="80"/>
      <c r="I335" s="3"/>
      <c r="J335" s="3"/>
    </row>
    <row r="336" spans="1:10" s="16" customFormat="1" ht="33" customHeight="1">
      <c r="A336" s="277" t="s">
        <v>176</v>
      </c>
      <c r="B336" s="131" t="s">
        <v>294</v>
      </c>
      <c r="C336" s="135" t="s">
        <v>46</v>
      </c>
      <c r="D336" s="135" t="s">
        <v>40</v>
      </c>
      <c r="E336" s="136" t="s">
        <v>260</v>
      </c>
      <c r="F336" s="152"/>
      <c r="G336" s="329">
        <f>G337</f>
        <v>29272726.41</v>
      </c>
      <c r="H336" s="75"/>
      <c r="I336" s="3"/>
      <c r="J336" s="3"/>
    </row>
    <row r="337" spans="1:10" s="16" customFormat="1" ht="33" customHeight="1">
      <c r="A337" s="278" t="s">
        <v>51</v>
      </c>
      <c r="B337" s="140" t="s">
        <v>294</v>
      </c>
      <c r="C337" s="132" t="s">
        <v>46</v>
      </c>
      <c r="D337" s="132" t="s">
        <v>40</v>
      </c>
      <c r="E337" s="133" t="s">
        <v>260</v>
      </c>
      <c r="F337" s="143">
        <v>600</v>
      </c>
      <c r="G337" s="332">
        <v>29272726.41</v>
      </c>
      <c r="H337" s="80"/>
      <c r="I337" s="3"/>
      <c r="J337" s="3"/>
    </row>
    <row r="338" spans="1:10" s="16" customFormat="1" ht="18.75" customHeight="1">
      <c r="A338" s="277" t="s">
        <v>701</v>
      </c>
      <c r="B338" s="131" t="s">
        <v>294</v>
      </c>
      <c r="C338" s="305" t="s">
        <v>46</v>
      </c>
      <c r="D338" s="305" t="s">
        <v>40</v>
      </c>
      <c r="E338" s="136" t="s">
        <v>700</v>
      </c>
      <c r="F338" s="152"/>
      <c r="G338" s="329">
        <f>G339</f>
        <v>28250</v>
      </c>
      <c r="H338" s="80"/>
      <c r="I338" s="3"/>
      <c r="J338" s="3"/>
    </row>
    <row r="339" spans="1:10" s="16" customFormat="1" ht="33" customHeight="1">
      <c r="A339" s="278" t="s">
        <v>51</v>
      </c>
      <c r="B339" s="140" t="s">
        <v>294</v>
      </c>
      <c r="C339" s="132" t="s">
        <v>46</v>
      </c>
      <c r="D339" s="132" t="s">
        <v>40</v>
      </c>
      <c r="E339" s="133" t="s">
        <v>700</v>
      </c>
      <c r="F339" s="143">
        <v>600</v>
      </c>
      <c r="G339" s="332">
        <v>28250</v>
      </c>
      <c r="H339" s="80"/>
      <c r="I339" s="3"/>
      <c r="J339" s="3"/>
    </row>
    <row r="340" spans="1:10" s="16" customFormat="1" ht="33" customHeight="1">
      <c r="A340" s="280" t="s">
        <v>263</v>
      </c>
      <c r="B340" s="131" t="s">
        <v>294</v>
      </c>
      <c r="C340" s="135" t="s">
        <v>46</v>
      </c>
      <c r="D340" s="135" t="s">
        <v>40</v>
      </c>
      <c r="E340" s="139" t="s">
        <v>455</v>
      </c>
      <c r="F340" s="143"/>
      <c r="G340" s="329">
        <f>G341+G343+G345</f>
        <v>3448285.6</v>
      </c>
      <c r="H340" s="78"/>
      <c r="I340" s="3"/>
      <c r="J340" s="3"/>
    </row>
    <row r="341" spans="1:10" s="16" customFormat="1" ht="63.75" customHeight="1">
      <c r="A341" s="150" t="s">
        <v>694</v>
      </c>
      <c r="B341" s="131" t="s">
        <v>294</v>
      </c>
      <c r="C341" s="302" t="s">
        <v>46</v>
      </c>
      <c r="D341" s="302" t="s">
        <v>40</v>
      </c>
      <c r="E341" s="139" t="s">
        <v>695</v>
      </c>
      <c r="F341" s="146"/>
      <c r="G341" s="329">
        <f>G342</f>
        <v>244209</v>
      </c>
      <c r="H341" s="78"/>
      <c r="I341" s="3"/>
      <c r="J341" s="3"/>
    </row>
    <row r="342" spans="1:10" s="16" customFormat="1" ht="33" customHeight="1">
      <c r="A342" s="142" t="s">
        <v>51</v>
      </c>
      <c r="B342" s="140" t="s">
        <v>294</v>
      </c>
      <c r="C342" s="132" t="s">
        <v>46</v>
      </c>
      <c r="D342" s="132" t="s">
        <v>40</v>
      </c>
      <c r="E342" s="141" t="s">
        <v>695</v>
      </c>
      <c r="F342" s="143">
        <v>600</v>
      </c>
      <c r="G342" s="332">
        <f>'Доходы 2019'!C88</f>
        <v>244209</v>
      </c>
      <c r="H342" s="78"/>
      <c r="I342" s="3"/>
      <c r="J342" s="3"/>
    </row>
    <row r="343" spans="1:10" s="16" customFormat="1" ht="66.75" customHeight="1">
      <c r="A343" s="280" t="s">
        <v>480</v>
      </c>
      <c r="B343" s="131" t="s">
        <v>294</v>
      </c>
      <c r="C343" s="135" t="s">
        <v>46</v>
      </c>
      <c r="D343" s="135" t="s">
        <v>40</v>
      </c>
      <c r="E343" s="139" t="s">
        <v>9</v>
      </c>
      <c r="F343" s="143"/>
      <c r="G343" s="329">
        <f>G344</f>
        <v>2290652</v>
      </c>
      <c r="H343" s="75"/>
      <c r="I343" s="3"/>
      <c r="J343" s="3"/>
    </row>
    <row r="344" spans="1:10" s="16" customFormat="1" ht="35.25" customHeight="1">
      <c r="A344" s="278" t="s">
        <v>51</v>
      </c>
      <c r="B344" s="140" t="s">
        <v>294</v>
      </c>
      <c r="C344" s="132" t="s">
        <v>46</v>
      </c>
      <c r="D344" s="132" t="s">
        <v>40</v>
      </c>
      <c r="E344" s="141" t="s">
        <v>9</v>
      </c>
      <c r="F344" s="143">
        <v>600</v>
      </c>
      <c r="G344" s="332">
        <v>2290652</v>
      </c>
      <c r="H344" s="89"/>
      <c r="I344" s="3"/>
      <c r="J344" s="3"/>
    </row>
    <row r="345" spans="1:10" s="16" customFormat="1" ht="35.25" customHeight="1">
      <c r="A345" s="277" t="s">
        <v>735</v>
      </c>
      <c r="B345" s="131" t="s">
        <v>294</v>
      </c>
      <c r="C345" s="309" t="s">
        <v>46</v>
      </c>
      <c r="D345" s="309" t="s">
        <v>40</v>
      </c>
      <c r="E345" s="139" t="s">
        <v>734</v>
      </c>
      <c r="F345" s="146"/>
      <c r="G345" s="329">
        <f>G346</f>
        <v>913424.6</v>
      </c>
      <c r="H345" s="89"/>
      <c r="I345" s="3"/>
      <c r="J345" s="3"/>
    </row>
    <row r="346" spans="1:10" s="16" customFormat="1" ht="35.25" customHeight="1">
      <c r="A346" s="278" t="s">
        <v>51</v>
      </c>
      <c r="B346" s="140" t="s">
        <v>294</v>
      </c>
      <c r="C346" s="132" t="s">
        <v>46</v>
      </c>
      <c r="D346" s="132" t="s">
        <v>40</v>
      </c>
      <c r="E346" s="141" t="s">
        <v>734</v>
      </c>
      <c r="F346" s="143">
        <v>600</v>
      </c>
      <c r="G346" s="332">
        <v>913424.6</v>
      </c>
      <c r="H346" s="89"/>
      <c r="I346" s="3"/>
      <c r="J346" s="3"/>
    </row>
    <row r="347" spans="1:10" s="16" customFormat="1" ht="34.5" customHeight="1">
      <c r="A347" s="280" t="s">
        <v>264</v>
      </c>
      <c r="B347" s="131" t="s">
        <v>294</v>
      </c>
      <c r="C347" s="135" t="s">
        <v>46</v>
      </c>
      <c r="D347" s="135" t="s">
        <v>40</v>
      </c>
      <c r="E347" s="139" t="s">
        <v>456</v>
      </c>
      <c r="F347" s="146"/>
      <c r="G347" s="329">
        <f>G348+G350+G352</f>
        <v>2712680</v>
      </c>
      <c r="H347" s="79"/>
      <c r="I347" s="3"/>
      <c r="J347" s="3"/>
    </row>
    <row r="348" spans="1:10" s="16" customFormat="1" ht="34.5" customHeight="1">
      <c r="A348" s="150" t="s">
        <v>696</v>
      </c>
      <c r="B348" s="131" t="s">
        <v>294</v>
      </c>
      <c r="C348" s="302" t="s">
        <v>46</v>
      </c>
      <c r="D348" s="302" t="s">
        <v>40</v>
      </c>
      <c r="E348" s="139" t="s">
        <v>697</v>
      </c>
      <c r="F348" s="146"/>
      <c r="G348" s="329">
        <f>G349</f>
        <v>355729</v>
      </c>
      <c r="H348" s="79"/>
      <c r="I348" s="3"/>
      <c r="J348" s="3"/>
    </row>
    <row r="349" spans="1:10" s="16" customFormat="1" ht="34.5" customHeight="1">
      <c r="A349" s="142" t="s">
        <v>51</v>
      </c>
      <c r="B349" s="140" t="s">
        <v>294</v>
      </c>
      <c r="C349" s="132" t="s">
        <v>46</v>
      </c>
      <c r="D349" s="132" t="s">
        <v>40</v>
      </c>
      <c r="E349" s="141" t="s">
        <v>697</v>
      </c>
      <c r="F349" s="151">
        <v>600</v>
      </c>
      <c r="G349" s="332">
        <f>'Доходы 2019'!C87</f>
        <v>355729</v>
      </c>
      <c r="H349" s="79"/>
      <c r="I349" s="3"/>
      <c r="J349" s="3"/>
    </row>
    <row r="350" spans="1:10" s="16" customFormat="1" ht="36" customHeight="1">
      <c r="A350" s="280" t="s">
        <v>265</v>
      </c>
      <c r="B350" s="131" t="s">
        <v>294</v>
      </c>
      <c r="C350" s="135" t="s">
        <v>46</v>
      </c>
      <c r="D350" s="135" t="s">
        <v>40</v>
      </c>
      <c r="E350" s="139" t="s">
        <v>266</v>
      </c>
      <c r="F350" s="152"/>
      <c r="G350" s="329">
        <f>G351</f>
        <v>2324544</v>
      </c>
      <c r="H350" s="75"/>
      <c r="I350" s="3"/>
      <c r="J350" s="3"/>
    </row>
    <row r="351" spans="1:10" s="16" customFormat="1" ht="33" customHeight="1">
      <c r="A351" s="278" t="s">
        <v>51</v>
      </c>
      <c r="B351" s="140" t="s">
        <v>294</v>
      </c>
      <c r="C351" s="132" t="s">
        <v>46</v>
      </c>
      <c r="D351" s="132" t="s">
        <v>40</v>
      </c>
      <c r="E351" s="141" t="s">
        <v>266</v>
      </c>
      <c r="F351" s="151">
        <v>600</v>
      </c>
      <c r="G351" s="332">
        <v>2324544</v>
      </c>
      <c r="H351" s="79"/>
      <c r="I351" s="3"/>
      <c r="J351" s="3"/>
    </row>
    <row r="352" spans="1:10" s="16" customFormat="1" ht="33" customHeight="1">
      <c r="A352" s="134" t="s">
        <v>711</v>
      </c>
      <c r="B352" s="131" t="s">
        <v>294</v>
      </c>
      <c r="C352" s="306" t="s">
        <v>46</v>
      </c>
      <c r="D352" s="306" t="s">
        <v>40</v>
      </c>
      <c r="E352" s="139" t="s">
        <v>710</v>
      </c>
      <c r="F352" s="152"/>
      <c r="G352" s="329">
        <f>G353</f>
        <v>32407</v>
      </c>
      <c r="H352" s="79"/>
      <c r="I352" s="3"/>
      <c r="J352" s="3"/>
    </row>
    <row r="353" spans="1:10" s="16" customFormat="1" ht="33" customHeight="1">
      <c r="A353" s="278" t="s">
        <v>51</v>
      </c>
      <c r="B353" s="140" t="s">
        <v>294</v>
      </c>
      <c r="C353" s="132" t="s">
        <v>46</v>
      </c>
      <c r="D353" s="132" t="s">
        <v>40</v>
      </c>
      <c r="E353" s="141" t="s">
        <v>710</v>
      </c>
      <c r="F353" s="151">
        <v>600</v>
      </c>
      <c r="G353" s="332">
        <v>32407</v>
      </c>
      <c r="H353" s="79"/>
      <c r="I353" s="3"/>
      <c r="J353" s="3"/>
    </row>
    <row r="354" spans="1:10" s="16" customFormat="1" ht="33" customHeight="1">
      <c r="A354" s="277" t="s">
        <v>644</v>
      </c>
      <c r="B354" s="131" t="s">
        <v>294</v>
      </c>
      <c r="C354" s="301" t="s">
        <v>46</v>
      </c>
      <c r="D354" s="301" t="s">
        <v>40</v>
      </c>
      <c r="E354" s="139" t="s">
        <v>642</v>
      </c>
      <c r="F354" s="146"/>
      <c r="G354" s="329">
        <f>G355+G357</f>
        <v>1255724.62</v>
      </c>
      <c r="H354" s="79"/>
      <c r="I354" s="3"/>
      <c r="J354" s="3"/>
    </row>
    <row r="355" spans="1:10" s="16" customFormat="1" ht="52.5" customHeight="1">
      <c r="A355" s="277" t="s">
        <v>699</v>
      </c>
      <c r="B355" s="131" t="s">
        <v>294</v>
      </c>
      <c r="C355" s="302" t="s">
        <v>46</v>
      </c>
      <c r="D355" s="302" t="s">
        <v>40</v>
      </c>
      <c r="E355" s="139" t="s">
        <v>698</v>
      </c>
      <c r="F355" s="146"/>
      <c r="G355" s="329">
        <f>G356</f>
        <v>494762</v>
      </c>
      <c r="H355" s="79"/>
      <c r="I355" s="3"/>
      <c r="J355" s="3"/>
    </row>
    <row r="356" spans="1:10" s="16" customFormat="1" ht="33" customHeight="1">
      <c r="A356" s="278" t="s">
        <v>51</v>
      </c>
      <c r="B356" s="140" t="s">
        <v>294</v>
      </c>
      <c r="C356" s="132" t="s">
        <v>46</v>
      </c>
      <c r="D356" s="132" t="s">
        <v>40</v>
      </c>
      <c r="E356" s="141" t="s">
        <v>698</v>
      </c>
      <c r="F356" s="151">
        <v>600</v>
      </c>
      <c r="G356" s="332">
        <f>'Доходы 2019'!C90</f>
        <v>494762</v>
      </c>
      <c r="H356" s="79"/>
      <c r="I356" s="3"/>
      <c r="J356" s="3"/>
    </row>
    <row r="357" spans="1:10" s="16" customFormat="1" ht="54" customHeight="1">
      <c r="A357" s="278" t="s">
        <v>645</v>
      </c>
      <c r="B357" s="131" t="s">
        <v>294</v>
      </c>
      <c r="C357" s="301" t="s">
        <v>46</v>
      </c>
      <c r="D357" s="301" t="s">
        <v>40</v>
      </c>
      <c r="E357" s="139" t="s">
        <v>643</v>
      </c>
      <c r="F357" s="152"/>
      <c r="G357" s="329">
        <f>G358</f>
        <v>760962.62</v>
      </c>
      <c r="H357" s="79"/>
      <c r="I357" s="3"/>
      <c r="J357" s="3"/>
    </row>
    <row r="358" spans="1:10" s="16" customFormat="1" ht="33" customHeight="1">
      <c r="A358" s="278" t="s">
        <v>51</v>
      </c>
      <c r="B358" s="140" t="s">
        <v>294</v>
      </c>
      <c r="C358" s="132" t="s">
        <v>46</v>
      </c>
      <c r="D358" s="132" t="s">
        <v>40</v>
      </c>
      <c r="E358" s="141" t="s">
        <v>643</v>
      </c>
      <c r="F358" s="151">
        <v>600</v>
      </c>
      <c r="G358" s="332">
        <v>760962.62</v>
      </c>
      <c r="H358" s="79"/>
      <c r="I358" s="3"/>
      <c r="J358" s="3"/>
    </row>
    <row r="359" spans="1:10" s="16" customFormat="1" ht="18" customHeight="1">
      <c r="A359" s="277" t="s">
        <v>300</v>
      </c>
      <c r="B359" s="131" t="s">
        <v>294</v>
      </c>
      <c r="C359" s="135" t="s">
        <v>46</v>
      </c>
      <c r="D359" s="163" t="s">
        <v>41</v>
      </c>
      <c r="E359" s="141"/>
      <c r="F359" s="151"/>
      <c r="G359" s="329">
        <f>G360</f>
        <v>4385635.96</v>
      </c>
      <c r="H359" s="90"/>
      <c r="I359" s="3"/>
      <c r="J359" s="3"/>
    </row>
    <row r="360" spans="1:10" s="16" customFormat="1" ht="36" customHeight="1">
      <c r="A360" s="139" t="s">
        <v>565</v>
      </c>
      <c r="B360" s="131" t="s">
        <v>294</v>
      </c>
      <c r="C360" s="135" t="s">
        <v>46</v>
      </c>
      <c r="D360" s="163" t="s">
        <v>41</v>
      </c>
      <c r="E360" s="144" t="s">
        <v>410</v>
      </c>
      <c r="F360" s="151"/>
      <c r="G360" s="329">
        <f>G361</f>
        <v>4385635.96</v>
      </c>
      <c r="H360" s="90"/>
      <c r="I360" s="3"/>
      <c r="J360" s="3"/>
    </row>
    <row r="361" spans="1:10" s="15" customFormat="1" ht="66" customHeight="1">
      <c r="A361" s="139" t="s">
        <v>567</v>
      </c>
      <c r="B361" s="131" t="s">
        <v>294</v>
      </c>
      <c r="C361" s="135" t="s">
        <v>46</v>
      </c>
      <c r="D361" s="163" t="s">
        <v>41</v>
      </c>
      <c r="E361" s="144" t="s">
        <v>425</v>
      </c>
      <c r="F361" s="146"/>
      <c r="G361" s="329">
        <f>G362</f>
        <v>4385635.96</v>
      </c>
      <c r="H361" s="90"/>
      <c r="I361" s="267"/>
      <c r="J361" s="267"/>
    </row>
    <row r="362" spans="1:10" s="15" customFormat="1" ht="37.5" customHeight="1">
      <c r="A362" s="139" t="s">
        <v>267</v>
      </c>
      <c r="B362" s="131" t="s">
        <v>294</v>
      </c>
      <c r="C362" s="135" t="s">
        <v>46</v>
      </c>
      <c r="D362" s="163" t="s">
        <v>41</v>
      </c>
      <c r="E362" s="139" t="s">
        <v>457</v>
      </c>
      <c r="F362" s="152"/>
      <c r="G362" s="329">
        <f>G363</f>
        <v>4385635.96</v>
      </c>
      <c r="H362" s="75"/>
      <c r="I362" s="267"/>
      <c r="J362" s="267"/>
    </row>
    <row r="363" spans="1:10" s="15" customFormat="1" ht="30.75">
      <c r="A363" s="278" t="s">
        <v>176</v>
      </c>
      <c r="B363" s="140" t="s">
        <v>294</v>
      </c>
      <c r="C363" s="132" t="s">
        <v>46</v>
      </c>
      <c r="D363" s="164" t="s">
        <v>41</v>
      </c>
      <c r="E363" s="133" t="s">
        <v>268</v>
      </c>
      <c r="F363" s="152"/>
      <c r="G363" s="332">
        <f>G364+G365</f>
        <v>4385635.96</v>
      </c>
      <c r="H363" s="79"/>
      <c r="I363" s="267"/>
      <c r="J363" s="267"/>
    </row>
    <row r="364" spans="1:10" s="16" customFormat="1" ht="65.25" customHeight="1">
      <c r="A364" s="278" t="s">
        <v>50</v>
      </c>
      <c r="B364" s="140" t="s">
        <v>294</v>
      </c>
      <c r="C364" s="132" t="s">
        <v>46</v>
      </c>
      <c r="D364" s="164" t="s">
        <v>41</v>
      </c>
      <c r="E364" s="133" t="s">
        <v>268</v>
      </c>
      <c r="F364" s="143">
        <v>100</v>
      </c>
      <c r="G364" s="332">
        <v>4131695.34</v>
      </c>
      <c r="H364" s="79"/>
      <c r="I364" s="3"/>
      <c r="J364" s="3"/>
    </row>
    <row r="365" spans="1:10" s="30" customFormat="1" ht="33.75" customHeight="1">
      <c r="A365" s="278" t="s">
        <v>169</v>
      </c>
      <c r="B365" s="140" t="s">
        <v>294</v>
      </c>
      <c r="C365" s="132" t="s">
        <v>46</v>
      </c>
      <c r="D365" s="164" t="s">
        <v>41</v>
      </c>
      <c r="E365" s="133" t="s">
        <v>268</v>
      </c>
      <c r="F365" s="143">
        <v>200</v>
      </c>
      <c r="G365" s="332">
        <v>253940.62</v>
      </c>
      <c r="H365" s="69"/>
      <c r="I365" s="262"/>
      <c r="J365" s="262"/>
    </row>
    <row r="366" spans="1:10" s="29" customFormat="1" ht="15">
      <c r="A366" s="277" t="s">
        <v>307</v>
      </c>
      <c r="B366" s="131" t="s">
        <v>294</v>
      </c>
      <c r="C366" s="135" t="s">
        <v>46</v>
      </c>
      <c r="D366" s="135" t="s">
        <v>46</v>
      </c>
      <c r="E366" s="144"/>
      <c r="F366" s="143"/>
      <c r="G366" s="329">
        <f>G367</f>
        <v>2533085.98</v>
      </c>
      <c r="H366" s="90"/>
      <c r="I366" s="237"/>
      <c r="J366" s="237"/>
    </row>
    <row r="367" spans="1:10" s="29" customFormat="1" ht="62.25">
      <c r="A367" s="139" t="s">
        <v>568</v>
      </c>
      <c r="B367" s="131" t="s">
        <v>294</v>
      </c>
      <c r="C367" s="135" t="s">
        <v>46</v>
      </c>
      <c r="D367" s="135" t="s">
        <v>46</v>
      </c>
      <c r="E367" s="144" t="s">
        <v>411</v>
      </c>
      <c r="F367" s="143"/>
      <c r="G367" s="329">
        <f>G368</f>
        <v>2533085.98</v>
      </c>
      <c r="H367" s="80"/>
      <c r="I367" s="237"/>
      <c r="J367" s="237"/>
    </row>
    <row r="368" spans="1:10" s="14" customFormat="1" ht="82.5" customHeight="1">
      <c r="A368" s="139" t="s">
        <v>570</v>
      </c>
      <c r="B368" s="131" t="s">
        <v>294</v>
      </c>
      <c r="C368" s="135" t="s">
        <v>46</v>
      </c>
      <c r="D368" s="135" t="s">
        <v>46</v>
      </c>
      <c r="E368" s="144" t="s">
        <v>423</v>
      </c>
      <c r="F368" s="146"/>
      <c r="G368" s="329">
        <f>G369</f>
        <v>2533085.98</v>
      </c>
      <c r="H368" s="75"/>
      <c r="I368" s="267"/>
      <c r="J368" s="267"/>
    </row>
    <row r="369" spans="1:10" s="14" customFormat="1" ht="34.5" customHeight="1">
      <c r="A369" s="277" t="s">
        <v>219</v>
      </c>
      <c r="B369" s="131" t="s">
        <v>294</v>
      </c>
      <c r="C369" s="135" t="s">
        <v>46</v>
      </c>
      <c r="D369" s="135" t="s">
        <v>46</v>
      </c>
      <c r="E369" s="139" t="s">
        <v>460</v>
      </c>
      <c r="F369" s="146"/>
      <c r="G369" s="329">
        <f>G370+G372+G374</f>
        <v>2533085.98</v>
      </c>
      <c r="H369" s="80"/>
      <c r="I369" s="267"/>
      <c r="J369" s="267"/>
    </row>
    <row r="370" spans="1:10" s="14" customFormat="1" ht="34.5" customHeight="1">
      <c r="A370" s="277" t="s">
        <v>176</v>
      </c>
      <c r="B370" s="131" t="s">
        <v>294</v>
      </c>
      <c r="C370" s="135" t="s">
        <v>46</v>
      </c>
      <c r="D370" s="135" t="s">
        <v>46</v>
      </c>
      <c r="E370" s="139" t="s">
        <v>232</v>
      </c>
      <c r="F370" s="146"/>
      <c r="G370" s="329">
        <f>G371</f>
        <v>2116565.98</v>
      </c>
      <c r="H370" s="69"/>
      <c r="I370" s="267"/>
      <c r="J370" s="267"/>
    </row>
    <row r="371" spans="1:10" s="14" customFormat="1" ht="34.5" customHeight="1">
      <c r="A371" s="278" t="s">
        <v>51</v>
      </c>
      <c r="B371" s="140" t="s">
        <v>294</v>
      </c>
      <c r="C371" s="132" t="s">
        <v>46</v>
      </c>
      <c r="D371" s="132" t="s">
        <v>46</v>
      </c>
      <c r="E371" s="141" t="s">
        <v>232</v>
      </c>
      <c r="F371" s="143">
        <v>600</v>
      </c>
      <c r="G371" s="332">
        <v>2116565.98</v>
      </c>
      <c r="H371" s="80"/>
      <c r="I371" s="267"/>
      <c r="J371" s="267"/>
    </row>
    <row r="372" spans="1:10" s="14" customFormat="1" ht="34.5" customHeight="1">
      <c r="A372" s="173" t="s">
        <v>692</v>
      </c>
      <c r="B372" s="131" t="s">
        <v>294</v>
      </c>
      <c r="C372" s="302" t="s">
        <v>46</v>
      </c>
      <c r="D372" s="175" t="s">
        <v>46</v>
      </c>
      <c r="E372" s="139" t="s">
        <v>693</v>
      </c>
      <c r="F372" s="146"/>
      <c r="G372" s="329">
        <f>G373</f>
        <v>149239</v>
      </c>
      <c r="H372" s="80"/>
      <c r="I372" s="267"/>
      <c r="J372" s="267"/>
    </row>
    <row r="373" spans="1:10" s="14" customFormat="1" ht="34.5" customHeight="1">
      <c r="A373" s="278" t="s">
        <v>51</v>
      </c>
      <c r="B373" s="140" t="s">
        <v>294</v>
      </c>
      <c r="C373" s="132" t="s">
        <v>46</v>
      </c>
      <c r="D373" s="174" t="s">
        <v>46</v>
      </c>
      <c r="E373" s="141" t="s">
        <v>693</v>
      </c>
      <c r="F373" s="174" t="s">
        <v>345</v>
      </c>
      <c r="G373" s="332">
        <v>149239</v>
      </c>
      <c r="H373" s="80"/>
      <c r="I373" s="267"/>
      <c r="J373" s="267"/>
    </row>
    <row r="374" spans="1:10" s="14" customFormat="1" ht="33.75" customHeight="1">
      <c r="A374" s="277" t="s">
        <v>220</v>
      </c>
      <c r="B374" s="131" t="s">
        <v>294</v>
      </c>
      <c r="C374" s="135" t="s">
        <v>46</v>
      </c>
      <c r="D374" s="135" t="s">
        <v>46</v>
      </c>
      <c r="E374" s="139" t="s">
        <v>222</v>
      </c>
      <c r="F374" s="146"/>
      <c r="G374" s="329">
        <f>G375</f>
        <v>267281</v>
      </c>
      <c r="H374" s="69"/>
      <c r="I374" s="267"/>
      <c r="J374" s="267"/>
    </row>
    <row r="375" spans="1:10" s="10" customFormat="1" ht="33" customHeight="1">
      <c r="A375" s="278" t="s">
        <v>51</v>
      </c>
      <c r="B375" s="140" t="s">
        <v>294</v>
      </c>
      <c r="C375" s="132" t="s">
        <v>46</v>
      </c>
      <c r="D375" s="132" t="s">
        <v>46</v>
      </c>
      <c r="E375" s="141" t="s">
        <v>222</v>
      </c>
      <c r="F375" s="143">
        <v>600</v>
      </c>
      <c r="G375" s="332">
        <v>267281</v>
      </c>
      <c r="H375" s="80"/>
      <c r="I375" s="266"/>
      <c r="J375" s="266"/>
    </row>
    <row r="376" spans="1:10" s="29" customFormat="1" ht="18.75" customHeight="1">
      <c r="A376" s="277" t="s">
        <v>16</v>
      </c>
      <c r="B376" s="131" t="s">
        <v>294</v>
      </c>
      <c r="C376" s="135" t="s">
        <v>46</v>
      </c>
      <c r="D376" s="135" t="s">
        <v>44</v>
      </c>
      <c r="E376" s="144"/>
      <c r="F376" s="143"/>
      <c r="G376" s="329">
        <f>G377</f>
        <v>5043515.46</v>
      </c>
      <c r="H376" s="69"/>
      <c r="I376" s="237"/>
      <c r="J376" s="237"/>
    </row>
    <row r="377" spans="1:10" s="31" customFormat="1" ht="33" customHeight="1">
      <c r="A377" s="139" t="s">
        <v>565</v>
      </c>
      <c r="B377" s="131" t="s">
        <v>294</v>
      </c>
      <c r="C377" s="135" t="s">
        <v>46</v>
      </c>
      <c r="D377" s="135" t="s">
        <v>44</v>
      </c>
      <c r="E377" s="144" t="s">
        <v>410</v>
      </c>
      <c r="F377" s="146"/>
      <c r="G377" s="329">
        <f>G378+G384</f>
        <v>5043515.46</v>
      </c>
      <c r="H377" s="80"/>
      <c r="I377" s="237"/>
      <c r="J377" s="237"/>
    </row>
    <row r="378" spans="1:10" s="31" customFormat="1" ht="66.75" customHeight="1">
      <c r="A378" s="139" t="s">
        <v>571</v>
      </c>
      <c r="B378" s="131" t="s">
        <v>294</v>
      </c>
      <c r="C378" s="135" t="s">
        <v>46</v>
      </c>
      <c r="D378" s="135" t="s">
        <v>44</v>
      </c>
      <c r="E378" s="144" t="s">
        <v>422</v>
      </c>
      <c r="F378" s="146"/>
      <c r="G378" s="329">
        <f>G379</f>
        <v>5018731.46</v>
      </c>
      <c r="H378" s="80"/>
      <c r="I378" s="237"/>
      <c r="J378" s="237"/>
    </row>
    <row r="379" spans="1:10" s="31" customFormat="1" ht="66" customHeight="1">
      <c r="A379" s="280" t="s">
        <v>572</v>
      </c>
      <c r="B379" s="131" t="s">
        <v>294</v>
      </c>
      <c r="C379" s="135" t="s">
        <v>46</v>
      </c>
      <c r="D379" s="135" t="s">
        <v>44</v>
      </c>
      <c r="E379" s="139" t="s">
        <v>461</v>
      </c>
      <c r="F379" s="152"/>
      <c r="G379" s="329">
        <f>G380</f>
        <v>5018731.46</v>
      </c>
      <c r="H379" s="69"/>
      <c r="I379" s="237"/>
      <c r="J379" s="237"/>
    </row>
    <row r="380" spans="1:10" s="31" customFormat="1" ht="31.5" customHeight="1">
      <c r="A380" s="278" t="s">
        <v>176</v>
      </c>
      <c r="B380" s="140" t="s">
        <v>294</v>
      </c>
      <c r="C380" s="132" t="s">
        <v>46</v>
      </c>
      <c r="D380" s="132" t="s">
        <v>44</v>
      </c>
      <c r="E380" s="141" t="s">
        <v>270</v>
      </c>
      <c r="F380" s="151"/>
      <c r="G380" s="329">
        <f>G381+G382+G383</f>
        <v>5018731.46</v>
      </c>
      <c r="H380" s="92"/>
      <c r="I380" s="237"/>
      <c r="J380" s="237"/>
    </row>
    <row r="381" spans="1:10" s="31" customFormat="1" ht="49.5" customHeight="1">
      <c r="A381" s="278" t="s">
        <v>50</v>
      </c>
      <c r="B381" s="140" t="s">
        <v>294</v>
      </c>
      <c r="C381" s="132" t="s">
        <v>46</v>
      </c>
      <c r="D381" s="132" t="s">
        <v>44</v>
      </c>
      <c r="E381" s="141" t="s">
        <v>270</v>
      </c>
      <c r="F381" s="143">
        <v>100</v>
      </c>
      <c r="G381" s="332">
        <v>4704205.75</v>
      </c>
      <c r="H381" s="92"/>
      <c r="I381" s="237"/>
      <c r="J381" s="237"/>
    </row>
    <row r="382" spans="1:10" s="31" customFormat="1" ht="35.25" customHeight="1">
      <c r="A382" s="278" t="s">
        <v>169</v>
      </c>
      <c r="B382" s="140" t="s">
        <v>294</v>
      </c>
      <c r="C382" s="132" t="s">
        <v>46</v>
      </c>
      <c r="D382" s="132" t="s">
        <v>44</v>
      </c>
      <c r="E382" s="141" t="s">
        <v>270</v>
      </c>
      <c r="F382" s="143">
        <v>200</v>
      </c>
      <c r="G382" s="332">
        <v>312174.71</v>
      </c>
      <c r="H382" s="92"/>
      <c r="I382" s="237"/>
      <c r="J382" s="237"/>
    </row>
    <row r="383" spans="1:10" s="15" customFormat="1" ht="18.75" customHeight="1">
      <c r="A383" s="278" t="s">
        <v>285</v>
      </c>
      <c r="B383" s="140" t="s">
        <v>294</v>
      </c>
      <c r="C383" s="132" t="s">
        <v>46</v>
      </c>
      <c r="D383" s="132" t="s">
        <v>44</v>
      </c>
      <c r="E383" s="141" t="s">
        <v>270</v>
      </c>
      <c r="F383" s="143">
        <v>800</v>
      </c>
      <c r="G383" s="332">
        <v>2351</v>
      </c>
      <c r="H383" s="79"/>
      <c r="I383" s="267"/>
      <c r="J383" s="267"/>
    </row>
    <row r="384" spans="1:10" s="16" customFormat="1" ht="33.75" customHeight="1">
      <c r="A384" s="280" t="s">
        <v>269</v>
      </c>
      <c r="B384" s="131" t="s">
        <v>294</v>
      </c>
      <c r="C384" s="135" t="s">
        <v>46</v>
      </c>
      <c r="D384" s="135" t="s">
        <v>44</v>
      </c>
      <c r="E384" s="139" t="s">
        <v>462</v>
      </c>
      <c r="F384" s="146"/>
      <c r="G384" s="329">
        <f>G385</f>
        <v>24784</v>
      </c>
      <c r="H384" s="80"/>
      <c r="I384" s="3"/>
      <c r="J384" s="3"/>
    </row>
    <row r="385" spans="1:10" s="12" customFormat="1" ht="46.5" customHeight="1">
      <c r="A385" s="141" t="s">
        <v>234</v>
      </c>
      <c r="B385" s="140" t="s">
        <v>294</v>
      </c>
      <c r="C385" s="132" t="s">
        <v>46</v>
      </c>
      <c r="D385" s="132" t="s">
        <v>44</v>
      </c>
      <c r="E385" s="141" t="s">
        <v>271</v>
      </c>
      <c r="F385" s="151"/>
      <c r="G385" s="332">
        <f>G386</f>
        <v>24784</v>
      </c>
      <c r="H385" s="77"/>
      <c r="I385" s="3"/>
      <c r="J385" s="3"/>
    </row>
    <row r="386" spans="1:10" s="10" customFormat="1" ht="66.75" customHeight="1">
      <c r="A386" s="278" t="s">
        <v>50</v>
      </c>
      <c r="B386" s="140" t="s">
        <v>294</v>
      </c>
      <c r="C386" s="132" t="s">
        <v>46</v>
      </c>
      <c r="D386" s="132" t="s">
        <v>44</v>
      </c>
      <c r="E386" s="141" t="s">
        <v>271</v>
      </c>
      <c r="F386" s="143">
        <v>100</v>
      </c>
      <c r="G386" s="332">
        <f>'Доходы 2019'!C105</f>
        <v>24784</v>
      </c>
      <c r="H386" s="69"/>
      <c r="I386" s="266"/>
      <c r="J386" s="266"/>
    </row>
    <row r="387" spans="1:10" s="6" customFormat="1" ht="15">
      <c r="A387" s="277" t="s">
        <v>181</v>
      </c>
      <c r="B387" s="131" t="s">
        <v>294</v>
      </c>
      <c r="C387" s="135" t="s">
        <v>48</v>
      </c>
      <c r="D387" s="135"/>
      <c r="E387" s="144"/>
      <c r="F387" s="143"/>
      <c r="G387" s="329">
        <f>G388+G394</f>
        <v>8896791</v>
      </c>
      <c r="H387" s="80"/>
      <c r="I387" s="17"/>
      <c r="J387" s="17"/>
    </row>
    <row r="388" spans="1:10" s="11" customFormat="1" ht="16.5">
      <c r="A388" s="277" t="s">
        <v>304</v>
      </c>
      <c r="B388" s="131" t="s">
        <v>294</v>
      </c>
      <c r="C388" s="135" t="s">
        <v>48</v>
      </c>
      <c r="D388" s="135" t="s">
        <v>41</v>
      </c>
      <c r="E388" s="144"/>
      <c r="F388" s="143"/>
      <c r="G388" s="329">
        <f>G389</f>
        <v>8527962</v>
      </c>
      <c r="H388" s="69"/>
      <c r="I388" s="17"/>
      <c r="J388" s="17"/>
    </row>
    <row r="389" spans="1:10" s="25" customFormat="1" ht="35.25" customHeight="1">
      <c r="A389" s="139" t="s">
        <v>565</v>
      </c>
      <c r="B389" s="131" t="s">
        <v>294</v>
      </c>
      <c r="C389" s="135" t="s">
        <v>48</v>
      </c>
      <c r="D389" s="135" t="s">
        <v>41</v>
      </c>
      <c r="E389" s="144" t="s">
        <v>410</v>
      </c>
      <c r="F389" s="146"/>
      <c r="G389" s="329">
        <f>G390</f>
        <v>8527962</v>
      </c>
      <c r="H389" s="80"/>
      <c r="I389" s="17"/>
      <c r="J389" s="17"/>
    </row>
    <row r="390" spans="1:10" s="5" customFormat="1" ht="51" customHeight="1">
      <c r="A390" s="139" t="s">
        <v>566</v>
      </c>
      <c r="B390" s="131" t="s">
        <v>294</v>
      </c>
      <c r="C390" s="135" t="s">
        <v>48</v>
      </c>
      <c r="D390" s="135" t="s">
        <v>41</v>
      </c>
      <c r="E390" s="144" t="s">
        <v>418</v>
      </c>
      <c r="F390" s="146"/>
      <c r="G390" s="329">
        <f>G392</f>
        <v>8527962</v>
      </c>
      <c r="H390" s="80"/>
      <c r="I390" s="17"/>
      <c r="J390" s="17"/>
    </row>
    <row r="391" spans="1:10" s="5" customFormat="1" ht="49.5" customHeight="1">
      <c r="A391" s="280" t="s">
        <v>261</v>
      </c>
      <c r="B391" s="131" t="s">
        <v>294</v>
      </c>
      <c r="C391" s="135" t="s">
        <v>48</v>
      </c>
      <c r="D391" s="135" t="s">
        <v>41</v>
      </c>
      <c r="E391" s="139" t="s">
        <v>469</v>
      </c>
      <c r="F391" s="143"/>
      <c r="G391" s="329">
        <f>G392</f>
        <v>8527962</v>
      </c>
      <c r="H391" s="80"/>
      <c r="I391" s="17"/>
      <c r="J391" s="17"/>
    </row>
    <row r="392" spans="1:10" s="5" customFormat="1" ht="81" customHeight="1">
      <c r="A392" s="280" t="s">
        <v>24</v>
      </c>
      <c r="B392" s="131" t="s">
        <v>294</v>
      </c>
      <c r="C392" s="135" t="s">
        <v>48</v>
      </c>
      <c r="D392" s="135" t="s">
        <v>41</v>
      </c>
      <c r="E392" s="139" t="s">
        <v>262</v>
      </c>
      <c r="F392" s="152"/>
      <c r="G392" s="329">
        <f>G393</f>
        <v>8527962</v>
      </c>
      <c r="H392" s="77"/>
      <c r="I392" s="17"/>
      <c r="J392" s="17"/>
    </row>
    <row r="393" spans="1:10" s="18" customFormat="1" ht="16.5" customHeight="1">
      <c r="A393" s="278" t="s">
        <v>303</v>
      </c>
      <c r="B393" s="140" t="s">
        <v>294</v>
      </c>
      <c r="C393" s="132" t="s">
        <v>48</v>
      </c>
      <c r="D393" s="132" t="s">
        <v>41</v>
      </c>
      <c r="E393" s="141" t="s">
        <v>262</v>
      </c>
      <c r="F393" s="143">
        <v>300</v>
      </c>
      <c r="G393" s="332">
        <f>'Доходы 2019'!C113</f>
        <v>8527962</v>
      </c>
      <c r="H393" s="81"/>
      <c r="I393" s="3"/>
      <c r="J393" s="3"/>
    </row>
    <row r="394" spans="1:10" s="18" customFormat="1" ht="16.5" customHeight="1">
      <c r="A394" s="277" t="s">
        <v>182</v>
      </c>
      <c r="B394" s="131" t="s">
        <v>294</v>
      </c>
      <c r="C394" s="135" t="s">
        <v>48</v>
      </c>
      <c r="D394" s="135" t="s">
        <v>42</v>
      </c>
      <c r="E394" s="144"/>
      <c r="F394" s="146"/>
      <c r="G394" s="329">
        <f>G395</f>
        <v>368829</v>
      </c>
      <c r="H394" s="81"/>
      <c r="I394" s="3"/>
      <c r="J394" s="3"/>
    </row>
    <row r="395" spans="1:10" s="18" customFormat="1" ht="34.5" customHeight="1">
      <c r="A395" s="139" t="s">
        <v>565</v>
      </c>
      <c r="B395" s="131" t="s">
        <v>294</v>
      </c>
      <c r="C395" s="135" t="s">
        <v>48</v>
      </c>
      <c r="D395" s="135" t="s">
        <v>42</v>
      </c>
      <c r="E395" s="144" t="s">
        <v>410</v>
      </c>
      <c r="F395" s="146"/>
      <c r="G395" s="329">
        <f>G396</f>
        <v>368829</v>
      </c>
      <c r="H395" s="81"/>
      <c r="I395" s="3"/>
      <c r="J395" s="3"/>
    </row>
    <row r="396" spans="1:10" s="18" customFormat="1" ht="48" customHeight="1">
      <c r="A396" s="139" t="s">
        <v>578</v>
      </c>
      <c r="B396" s="131" t="s">
        <v>294</v>
      </c>
      <c r="C396" s="135" t="s">
        <v>48</v>
      </c>
      <c r="D396" s="135" t="s">
        <v>42</v>
      </c>
      <c r="E396" s="144" t="s">
        <v>418</v>
      </c>
      <c r="F396" s="146"/>
      <c r="G396" s="329">
        <f>G397</f>
        <v>368829</v>
      </c>
      <c r="H396" s="77"/>
      <c r="I396" s="3"/>
      <c r="J396" s="3"/>
    </row>
    <row r="397" spans="1:10" s="18" customFormat="1" ht="18" customHeight="1">
      <c r="A397" s="280" t="s">
        <v>255</v>
      </c>
      <c r="B397" s="131" t="s">
        <v>294</v>
      </c>
      <c r="C397" s="135" t="s">
        <v>48</v>
      </c>
      <c r="D397" s="135" t="s">
        <v>42</v>
      </c>
      <c r="E397" s="139" t="s">
        <v>453</v>
      </c>
      <c r="F397" s="152"/>
      <c r="G397" s="329">
        <f>G398</f>
        <v>368829</v>
      </c>
      <c r="H397" s="80"/>
      <c r="I397" s="3"/>
      <c r="J397" s="3"/>
    </row>
    <row r="398" spans="1:10" s="18" customFormat="1" ht="21" customHeight="1">
      <c r="A398" s="278" t="s">
        <v>36</v>
      </c>
      <c r="B398" s="140" t="s">
        <v>294</v>
      </c>
      <c r="C398" s="132" t="s">
        <v>48</v>
      </c>
      <c r="D398" s="132" t="s">
        <v>42</v>
      </c>
      <c r="E398" s="141" t="s">
        <v>272</v>
      </c>
      <c r="F398" s="151"/>
      <c r="G398" s="332">
        <f>G399</f>
        <v>368829</v>
      </c>
      <c r="H398" s="91"/>
      <c r="I398" s="3"/>
      <c r="J398" s="3"/>
    </row>
    <row r="399" spans="1:10" s="18" customFormat="1" ht="20.25" customHeight="1">
      <c r="A399" s="278" t="s">
        <v>303</v>
      </c>
      <c r="B399" s="140" t="s">
        <v>294</v>
      </c>
      <c r="C399" s="132" t="s">
        <v>48</v>
      </c>
      <c r="D399" s="132" t="s">
        <v>42</v>
      </c>
      <c r="E399" s="141" t="s">
        <v>272</v>
      </c>
      <c r="F399" s="143">
        <v>300</v>
      </c>
      <c r="G399" s="332">
        <f>'Доходы 2019'!C104</f>
        <v>368829</v>
      </c>
      <c r="H399" s="91"/>
      <c r="I399" s="3"/>
      <c r="J399" s="3"/>
    </row>
    <row r="400" spans="1:10" s="9" customFormat="1" ht="36" customHeight="1">
      <c r="A400" s="277" t="s">
        <v>153</v>
      </c>
      <c r="B400" s="131" t="s">
        <v>18</v>
      </c>
      <c r="C400" s="135"/>
      <c r="D400" s="135"/>
      <c r="E400" s="144"/>
      <c r="F400" s="143"/>
      <c r="G400" s="329">
        <f>G401+G426</f>
        <v>31413722.13</v>
      </c>
      <c r="H400" s="89"/>
      <c r="I400" s="237"/>
      <c r="J400" s="237"/>
    </row>
    <row r="401" spans="1:10" s="22" customFormat="1" ht="17.25">
      <c r="A401" s="277" t="s">
        <v>305</v>
      </c>
      <c r="B401" s="131" t="s">
        <v>18</v>
      </c>
      <c r="C401" s="135" t="s">
        <v>47</v>
      </c>
      <c r="D401" s="135"/>
      <c r="E401" s="144"/>
      <c r="F401" s="143"/>
      <c r="G401" s="329">
        <f>G402+G416</f>
        <v>29936113.13</v>
      </c>
      <c r="H401" s="89"/>
      <c r="I401" s="17"/>
      <c r="J401" s="17"/>
    </row>
    <row r="402" spans="1:10" s="11" customFormat="1" ht="17.25" customHeight="1">
      <c r="A402" s="277" t="s">
        <v>17</v>
      </c>
      <c r="B402" s="131" t="s">
        <v>18</v>
      </c>
      <c r="C402" s="135" t="s">
        <v>47</v>
      </c>
      <c r="D402" s="135" t="s">
        <v>39</v>
      </c>
      <c r="E402" s="144"/>
      <c r="F402" s="143"/>
      <c r="G402" s="329">
        <f>G403</f>
        <v>28594642.5</v>
      </c>
      <c r="H402" s="85"/>
      <c r="I402" s="17"/>
      <c r="J402" s="17"/>
    </row>
    <row r="403" spans="1:10" s="15" customFormat="1" ht="30.75">
      <c r="A403" s="139" t="s">
        <v>588</v>
      </c>
      <c r="B403" s="131" t="s">
        <v>18</v>
      </c>
      <c r="C403" s="135" t="s">
        <v>47</v>
      </c>
      <c r="D403" s="135" t="s">
        <v>39</v>
      </c>
      <c r="E403" s="144" t="s">
        <v>412</v>
      </c>
      <c r="F403" s="143"/>
      <c r="G403" s="329">
        <f>G404+G410</f>
        <v>28594642.5</v>
      </c>
      <c r="H403" s="85"/>
      <c r="I403" s="267"/>
      <c r="J403" s="267"/>
    </row>
    <row r="404" spans="1:10" s="15" customFormat="1" ht="46.5">
      <c r="A404" s="139" t="s">
        <v>589</v>
      </c>
      <c r="B404" s="131" t="s">
        <v>18</v>
      </c>
      <c r="C404" s="135" t="s">
        <v>47</v>
      </c>
      <c r="D404" s="135" t="s">
        <v>39</v>
      </c>
      <c r="E404" s="139" t="s">
        <v>421</v>
      </c>
      <c r="F404" s="152"/>
      <c r="G404" s="329">
        <f>G405</f>
        <v>10192239.73</v>
      </c>
      <c r="H404" s="69"/>
      <c r="I404" s="267"/>
      <c r="J404" s="267"/>
    </row>
    <row r="405" spans="1:10" s="15" customFormat="1" ht="81.75" customHeight="1">
      <c r="A405" s="139" t="s">
        <v>273</v>
      </c>
      <c r="B405" s="131" t="s">
        <v>18</v>
      </c>
      <c r="C405" s="135" t="s">
        <v>47</v>
      </c>
      <c r="D405" s="135" t="s">
        <v>39</v>
      </c>
      <c r="E405" s="139" t="s">
        <v>463</v>
      </c>
      <c r="F405" s="152"/>
      <c r="G405" s="329">
        <f>G406+G408</f>
        <v>10192239.73</v>
      </c>
      <c r="H405" s="85"/>
      <c r="I405" s="267"/>
      <c r="J405" s="267"/>
    </row>
    <row r="406" spans="1:10" s="15" customFormat="1" ht="30.75">
      <c r="A406" s="277" t="s">
        <v>176</v>
      </c>
      <c r="B406" s="131" t="s">
        <v>18</v>
      </c>
      <c r="C406" s="305" t="s">
        <v>47</v>
      </c>
      <c r="D406" s="305" t="s">
        <v>39</v>
      </c>
      <c r="E406" s="139" t="s">
        <v>274</v>
      </c>
      <c r="F406" s="152"/>
      <c r="G406" s="329">
        <f>G407</f>
        <v>9652239.73</v>
      </c>
      <c r="H406" s="69"/>
      <c r="I406" s="267"/>
      <c r="J406" s="267"/>
    </row>
    <row r="407" spans="1:10" s="15" customFormat="1" ht="30.75">
      <c r="A407" s="278" t="s">
        <v>51</v>
      </c>
      <c r="B407" s="140" t="s">
        <v>18</v>
      </c>
      <c r="C407" s="132" t="s">
        <v>47</v>
      </c>
      <c r="D407" s="132" t="s">
        <v>39</v>
      </c>
      <c r="E407" s="141" t="s">
        <v>274</v>
      </c>
      <c r="F407" s="151">
        <v>600</v>
      </c>
      <c r="G407" s="332">
        <v>9652239.73</v>
      </c>
      <c r="H407" s="85"/>
      <c r="I407" s="267"/>
      <c r="J407" s="267"/>
    </row>
    <row r="408" spans="1:10" s="15" customFormat="1" ht="30.75">
      <c r="A408" s="134" t="s">
        <v>703</v>
      </c>
      <c r="B408" s="131" t="s">
        <v>18</v>
      </c>
      <c r="C408" s="305" t="s">
        <v>47</v>
      </c>
      <c r="D408" s="305" t="s">
        <v>39</v>
      </c>
      <c r="E408" s="144" t="s">
        <v>702</v>
      </c>
      <c r="F408" s="152"/>
      <c r="G408" s="329">
        <f>G409</f>
        <v>540000</v>
      </c>
      <c r="H408" s="347"/>
      <c r="I408" s="267"/>
      <c r="J408" s="267"/>
    </row>
    <row r="409" spans="1:10" s="15" customFormat="1" ht="30.75">
      <c r="A409" s="142" t="s">
        <v>51</v>
      </c>
      <c r="B409" s="140" t="s">
        <v>18</v>
      </c>
      <c r="C409" s="132" t="s">
        <v>47</v>
      </c>
      <c r="D409" s="132" t="s">
        <v>39</v>
      </c>
      <c r="E409" s="161" t="s">
        <v>702</v>
      </c>
      <c r="F409" s="151">
        <v>600</v>
      </c>
      <c r="G409" s="332">
        <v>540000</v>
      </c>
      <c r="H409" s="339"/>
      <c r="I409" s="267"/>
      <c r="J409" s="267"/>
    </row>
    <row r="410" spans="1:10" s="6" customFormat="1" ht="46.5">
      <c r="A410" s="139" t="s">
        <v>590</v>
      </c>
      <c r="B410" s="131" t="s">
        <v>18</v>
      </c>
      <c r="C410" s="135" t="s">
        <v>47</v>
      </c>
      <c r="D410" s="135" t="s">
        <v>39</v>
      </c>
      <c r="E410" s="144" t="s">
        <v>420</v>
      </c>
      <c r="F410" s="143"/>
      <c r="G410" s="329">
        <f>G411</f>
        <v>18402402.77</v>
      </c>
      <c r="H410" s="69"/>
      <c r="I410" s="17"/>
      <c r="J410" s="17"/>
    </row>
    <row r="411" spans="1:10" s="6" customFormat="1" ht="15">
      <c r="A411" s="280" t="s">
        <v>275</v>
      </c>
      <c r="B411" s="131" t="s">
        <v>18</v>
      </c>
      <c r="C411" s="135" t="s">
        <v>47</v>
      </c>
      <c r="D411" s="135" t="s">
        <v>39</v>
      </c>
      <c r="E411" s="139" t="s">
        <v>464</v>
      </c>
      <c r="F411" s="151"/>
      <c r="G411" s="329">
        <f>G412</f>
        <v>18402402.77</v>
      </c>
      <c r="H411" s="69"/>
      <c r="I411" s="17"/>
      <c r="J411" s="17"/>
    </row>
    <row r="412" spans="1:10" s="8" customFormat="1" ht="30.75">
      <c r="A412" s="278" t="s">
        <v>176</v>
      </c>
      <c r="B412" s="140" t="s">
        <v>18</v>
      </c>
      <c r="C412" s="132" t="s">
        <v>47</v>
      </c>
      <c r="D412" s="132" t="s">
        <v>39</v>
      </c>
      <c r="E412" s="141" t="s">
        <v>276</v>
      </c>
      <c r="F412" s="151"/>
      <c r="G412" s="332">
        <f>G413+G414+G415</f>
        <v>18402402.77</v>
      </c>
      <c r="H412" s="89"/>
      <c r="I412" s="237"/>
      <c r="J412" s="237"/>
    </row>
    <row r="413" spans="1:10" s="16" customFormat="1" ht="63.75" customHeight="1">
      <c r="A413" s="278" t="s">
        <v>50</v>
      </c>
      <c r="B413" s="140" t="s">
        <v>18</v>
      </c>
      <c r="C413" s="132" t="s">
        <v>47</v>
      </c>
      <c r="D413" s="132" t="s">
        <v>39</v>
      </c>
      <c r="E413" s="141" t="s">
        <v>276</v>
      </c>
      <c r="F413" s="151">
        <v>100</v>
      </c>
      <c r="G413" s="332">
        <v>16725371.15</v>
      </c>
      <c r="H413" s="92"/>
      <c r="I413" s="3"/>
      <c r="J413" s="3"/>
    </row>
    <row r="414" spans="1:10" s="13" customFormat="1" ht="34.5" customHeight="1">
      <c r="A414" s="278" t="s">
        <v>169</v>
      </c>
      <c r="B414" s="140" t="s">
        <v>18</v>
      </c>
      <c r="C414" s="132" t="s">
        <v>47</v>
      </c>
      <c r="D414" s="132" t="s">
        <v>39</v>
      </c>
      <c r="E414" s="141" t="s">
        <v>276</v>
      </c>
      <c r="F414" s="151">
        <v>200</v>
      </c>
      <c r="G414" s="332">
        <v>1585312.62</v>
      </c>
      <c r="H414" s="92"/>
      <c r="I414" s="266"/>
      <c r="J414" s="266"/>
    </row>
    <row r="415" spans="1:10" s="1" customFormat="1" ht="15.75" customHeight="1">
      <c r="A415" s="278" t="s">
        <v>285</v>
      </c>
      <c r="B415" s="140" t="s">
        <v>18</v>
      </c>
      <c r="C415" s="132" t="s">
        <v>47</v>
      </c>
      <c r="D415" s="132" t="s">
        <v>39</v>
      </c>
      <c r="E415" s="141" t="s">
        <v>276</v>
      </c>
      <c r="F415" s="151">
        <v>800</v>
      </c>
      <c r="G415" s="332">
        <v>91719</v>
      </c>
      <c r="H415" s="92"/>
      <c r="I415" s="3"/>
      <c r="J415" s="3"/>
    </row>
    <row r="416" spans="1:10" s="11" customFormat="1" ht="16.5">
      <c r="A416" s="277" t="s">
        <v>170</v>
      </c>
      <c r="B416" s="131" t="s">
        <v>18</v>
      </c>
      <c r="C416" s="135" t="s">
        <v>47</v>
      </c>
      <c r="D416" s="135" t="s">
        <v>42</v>
      </c>
      <c r="E416" s="144"/>
      <c r="F416" s="143"/>
      <c r="G416" s="329">
        <f>G417</f>
        <v>1341470.6300000001</v>
      </c>
      <c r="H416" s="92"/>
      <c r="I416" s="17"/>
      <c r="J416" s="17"/>
    </row>
    <row r="417" spans="1:10" s="11" customFormat="1" ht="30.75">
      <c r="A417" s="139" t="s">
        <v>588</v>
      </c>
      <c r="B417" s="131" t="s">
        <v>18</v>
      </c>
      <c r="C417" s="135" t="s">
        <v>47</v>
      </c>
      <c r="D417" s="135" t="s">
        <v>42</v>
      </c>
      <c r="E417" s="144" t="s">
        <v>412</v>
      </c>
      <c r="F417" s="146"/>
      <c r="G417" s="329">
        <f>G418</f>
        <v>1341470.6300000001</v>
      </c>
      <c r="H417" s="92"/>
      <c r="I417" s="17"/>
      <c r="J417" s="17"/>
    </row>
    <row r="418" spans="1:10" s="6" customFormat="1" ht="67.5" customHeight="1">
      <c r="A418" s="139" t="s">
        <v>591</v>
      </c>
      <c r="B418" s="131" t="s">
        <v>18</v>
      </c>
      <c r="C418" s="135" t="s">
        <v>47</v>
      </c>
      <c r="D418" s="135" t="s">
        <v>42</v>
      </c>
      <c r="E418" s="139" t="s">
        <v>419</v>
      </c>
      <c r="F418" s="143"/>
      <c r="G418" s="329">
        <f>G420+G424</f>
        <v>1341470.6300000001</v>
      </c>
      <c r="H418" s="92"/>
      <c r="I418" s="17"/>
      <c r="J418" s="17"/>
    </row>
    <row r="419" spans="1:10" s="6" customFormat="1" ht="30.75" customHeight="1">
      <c r="A419" s="280" t="s">
        <v>277</v>
      </c>
      <c r="B419" s="131" t="s">
        <v>18</v>
      </c>
      <c r="C419" s="135" t="s">
        <v>47</v>
      </c>
      <c r="D419" s="135" t="s">
        <v>42</v>
      </c>
      <c r="E419" s="139" t="s">
        <v>465</v>
      </c>
      <c r="F419" s="152"/>
      <c r="G419" s="329">
        <f>G420</f>
        <v>1288598.6300000001</v>
      </c>
      <c r="H419" s="79"/>
      <c r="I419" s="17"/>
      <c r="J419" s="17"/>
    </row>
    <row r="420" spans="1:10" s="8" customFormat="1" ht="30.75">
      <c r="A420" s="278" t="s">
        <v>176</v>
      </c>
      <c r="B420" s="140" t="s">
        <v>18</v>
      </c>
      <c r="C420" s="132" t="s">
        <v>47</v>
      </c>
      <c r="D420" s="132" t="s">
        <v>42</v>
      </c>
      <c r="E420" s="133" t="s">
        <v>278</v>
      </c>
      <c r="F420" s="152"/>
      <c r="G420" s="332">
        <f>G421+G422</f>
        <v>1288598.6300000001</v>
      </c>
      <c r="H420" s="80"/>
      <c r="I420" s="237"/>
      <c r="J420" s="237"/>
    </row>
    <row r="421" spans="1:10" s="12" customFormat="1" ht="67.5" customHeight="1">
      <c r="A421" s="278" t="s">
        <v>50</v>
      </c>
      <c r="B421" s="140" t="s">
        <v>18</v>
      </c>
      <c r="C421" s="132" t="s">
        <v>47</v>
      </c>
      <c r="D421" s="132" t="s">
        <v>42</v>
      </c>
      <c r="E421" s="133" t="s">
        <v>278</v>
      </c>
      <c r="F421" s="151">
        <v>100</v>
      </c>
      <c r="G421" s="332">
        <v>1169508.87</v>
      </c>
      <c r="H421" s="76"/>
      <c r="I421" s="3"/>
      <c r="J421" s="3"/>
    </row>
    <row r="422" spans="1:10" s="10" customFormat="1" ht="35.25" customHeight="1">
      <c r="A422" s="278" t="s">
        <v>169</v>
      </c>
      <c r="B422" s="140" t="s">
        <v>18</v>
      </c>
      <c r="C422" s="132" t="s">
        <v>47</v>
      </c>
      <c r="D422" s="132" t="s">
        <v>42</v>
      </c>
      <c r="E422" s="133" t="s">
        <v>278</v>
      </c>
      <c r="F422" s="151">
        <v>200</v>
      </c>
      <c r="G422" s="332">
        <v>119089.76</v>
      </c>
      <c r="H422" s="69"/>
      <c r="I422" s="266"/>
      <c r="J422" s="266"/>
    </row>
    <row r="423" spans="1:10" s="10" customFormat="1" ht="36" customHeight="1">
      <c r="A423" s="280" t="s">
        <v>279</v>
      </c>
      <c r="B423" s="131" t="s">
        <v>18</v>
      </c>
      <c r="C423" s="135" t="s">
        <v>47</v>
      </c>
      <c r="D423" s="135" t="s">
        <v>42</v>
      </c>
      <c r="E423" s="139" t="s">
        <v>466</v>
      </c>
      <c r="F423" s="152"/>
      <c r="G423" s="329">
        <f>G424</f>
        <v>52872</v>
      </c>
      <c r="H423" s="69"/>
      <c r="I423" s="266"/>
      <c r="J423" s="266"/>
    </row>
    <row r="424" spans="1:10" s="8" customFormat="1" ht="52.5" customHeight="1">
      <c r="A424" s="278" t="s">
        <v>280</v>
      </c>
      <c r="B424" s="140" t="s">
        <v>18</v>
      </c>
      <c r="C424" s="132" t="s">
        <v>47</v>
      </c>
      <c r="D424" s="132" t="s">
        <v>42</v>
      </c>
      <c r="E424" s="141" t="s">
        <v>491</v>
      </c>
      <c r="F424" s="151"/>
      <c r="G424" s="332">
        <f>G425</f>
        <v>52872</v>
      </c>
      <c r="H424" s="69"/>
      <c r="I424" s="237"/>
      <c r="J424" s="237"/>
    </row>
    <row r="425" spans="1:10" s="10" customFormat="1" ht="66" customHeight="1">
      <c r="A425" s="278" t="s">
        <v>50</v>
      </c>
      <c r="B425" s="140" t="s">
        <v>18</v>
      </c>
      <c r="C425" s="132" t="s">
        <v>47</v>
      </c>
      <c r="D425" s="132" t="s">
        <v>42</v>
      </c>
      <c r="E425" s="141" t="s">
        <v>491</v>
      </c>
      <c r="F425" s="151">
        <v>100</v>
      </c>
      <c r="G425" s="332">
        <f>'Доходы 2019'!C115</f>
        <v>52872</v>
      </c>
      <c r="H425" s="86"/>
      <c r="I425" s="266"/>
      <c r="J425" s="266"/>
    </row>
    <row r="426" spans="1:10" s="32" customFormat="1" ht="17.25">
      <c r="A426" s="277" t="s">
        <v>181</v>
      </c>
      <c r="B426" s="131" t="s">
        <v>18</v>
      </c>
      <c r="C426" s="135" t="s">
        <v>48</v>
      </c>
      <c r="D426" s="135"/>
      <c r="E426" s="144"/>
      <c r="F426" s="143"/>
      <c r="G426" s="329">
        <f>G427+G433</f>
        <v>1477609</v>
      </c>
      <c r="H426" s="77"/>
      <c r="I426" s="3"/>
      <c r="J426" s="3"/>
    </row>
    <row r="427" spans="1:10" s="18" customFormat="1" ht="15">
      <c r="A427" s="277" t="s">
        <v>304</v>
      </c>
      <c r="B427" s="131" t="s">
        <v>18</v>
      </c>
      <c r="C427" s="135" t="s">
        <v>48</v>
      </c>
      <c r="D427" s="135" t="s">
        <v>41</v>
      </c>
      <c r="E427" s="144"/>
      <c r="F427" s="143"/>
      <c r="G427" s="329">
        <f>G428</f>
        <v>1477309</v>
      </c>
      <c r="H427" s="90"/>
      <c r="I427" s="3"/>
      <c r="J427" s="3"/>
    </row>
    <row r="428" spans="1:10" s="12" customFormat="1" ht="34.5" customHeight="1">
      <c r="A428" s="139" t="s">
        <v>588</v>
      </c>
      <c r="B428" s="131" t="s">
        <v>18</v>
      </c>
      <c r="C428" s="135" t="s">
        <v>48</v>
      </c>
      <c r="D428" s="135" t="s">
        <v>41</v>
      </c>
      <c r="E428" s="144" t="s">
        <v>412</v>
      </c>
      <c r="F428" s="143"/>
      <c r="G428" s="329">
        <f>G429</f>
        <v>1477309</v>
      </c>
      <c r="H428" s="90"/>
      <c r="I428" s="3"/>
      <c r="J428" s="3"/>
    </row>
    <row r="429" spans="1:10" s="10" customFormat="1" ht="66.75" customHeight="1">
      <c r="A429" s="139" t="s">
        <v>591</v>
      </c>
      <c r="B429" s="131" t="s">
        <v>18</v>
      </c>
      <c r="C429" s="135" t="s">
        <v>48</v>
      </c>
      <c r="D429" s="135" t="s">
        <v>41</v>
      </c>
      <c r="E429" s="139" t="s">
        <v>419</v>
      </c>
      <c r="F429" s="143"/>
      <c r="G429" s="329">
        <f>G430</f>
        <v>1477309</v>
      </c>
      <c r="H429" s="90"/>
      <c r="I429" s="266"/>
      <c r="J429" s="266"/>
    </row>
    <row r="430" spans="1:10" s="10" customFormat="1" ht="33.75" customHeight="1">
      <c r="A430" s="280" t="s">
        <v>279</v>
      </c>
      <c r="B430" s="131" t="s">
        <v>18</v>
      </c>
      <c r="C430" s="135" t="s">
        <v>48</v>
      </c>
      <c r="D430" s="135" t="s">
        <v>41</v>
      </c>
      <c r="E430" s="139" t="s">
        <v>466</v>
      </c>
      <c r="F430" s="143"/>
      <c r="G430" s="329">
        <f>G431</f>
        <v>1477309</v>
      </c>
      <c r="H430" s="81"/>
      <c r="I430" s="266"/>
      <c r="J430" s="266"/>
    </row>
    <row r="431" spans="1:10" s="33" customFormat="1" ht="53.25" customHeight="1">
      <c r="A431" s="279" t="s">
        <v>25</v>
      </c>
      <c r="B431" s="140" t="s">
        <v>18</v>
      </c>
      <c r="C431" s="132" t="s">
        <v>48</v>
      </c>
      <c r="D431" s="132" t="s">
        <v>41</v>
      </c>
      <c r="E431" s="141" t="s">
        <v>492</v>
      </c>
      <c r="F431" s="151"/>
      <c r="G431" s="332">
        <f>G432</f>
        <v>1477309</v>
      </c>
      <c r="H431" s="69"/>
      <c r="I431" s="17"/>
      <c r="J431" s="17"/>
    </row>
    <row r="432" spans="1:10" s="33" customFormat="1" ht="16.5" customHeight="1">
      <c r="A432" s="278" t="s">
        <v>303</v>
      </c>
      <c r="B432" s="140" t="s">
        <v>18</v>
      </c>
      <c r="C432" s="132" t="s">
        <v>48</v>
      </c>
      <c r="D432" s="132" t="s">
        <v>41</v>
      </c>
      <c r="E432" s="141" t="s">
        <v>492</v>
      </c>
      <c r="F432" s="151">
        <v>300</v>
      </c>
      <c r="G432" s="332">
        <f>'Доходы 2019'!C114</f>
        <v>1477309</v>
      </c>
      <c r="H432" s="69"/>
      <c r="I432" s="17"/>
      <c r="J432" s="17"/>
    </row>
    <row r="433" spans="1:10" s="33" customFormat="1" ht="16.5" customHeight="1">
      <c r="A433" s="277" t="s">
        <v>182</v>
      </c>
      <c r="B433" s="131" t="s">
        <v>18</v>
      </c>
      <c r="C433" s="349" t="s">
        <v>48</v>
      </c>
      <c r="D433" s="175" t="s">
        <v>42</v>
      </c>
      <c r="E433" s="141"/>
      <c r="F433" s="151"/>
      <c r="G433" s="329">
        <f>G434</f>
        <v>300</v>
      </c>
      <c r="H433" s="69"/>
      <c r="I433" s="17"/>
      <c r="J433" s="17"/>
    </row>
    <row r="434" spans="1:10" s="33" customFormat="1" ht="31.5" customHeight="1">
      <c r="A434" s="139" t="s">
        <v>588</v>
      </c>
      <c r="B434" s="131" t="s">
        <v>18</v>
      </c>
      <c r="C434" s="349" t="s">
        <v>48</v>
      </c>
      <c r="D434" s="175" t="s">
        <v>42</v>
      </c>
      <c r="E434" s="144" t="s">
        <v>412</v>
      </c>
      <c r="F434" s="146"/>
      <c r="G434" s="329">
        <f>G435</f>
        <v>300</v>
      </c>
      <c r="H434" s="69"/>
      <c r="I434" s="17"/>
      <c r="J434" s="17"/>
    </row>
    <row r="435" spans="1:10" s="33" customFormat="1" ht="66" customHeight="1">
      <c r="A435" s="139" t="s">
        <v>591</v>
      </c>
      <c r="B435" s="131" t="s">
        <v>18</v>
      </c>
      <c r="C435" s="349" t="s">
        <v>48</v>
      </c>
      <c r="D435" s="175" t="s">
        <v>42</v>
      </c>
      <c r="E435" s="139" t="s">
        <v>419</v>
      </c>
      <c r="F435" s="143"/>
      <c r="G435" s="329">
        <f>G436</f>
        <v>300</v>
      </c>
      <c r="H435" s="69"/>
      <c r="I435" s="17"/>
      <c r="J435" s="17"/>
    </row>
    <row r="436" spans="1:10" s="33" customFormat="1" ht="31.5" customHeight="1">
      <c r="A436" s="280" t="s">
        <v>277</v>
      </c>
      <c r="B436" s="131" t="s">
        <v>18</v>
      </c>
      <c r="C436" s="349" t="s">
        <v>48</v>
      </c>
      <c r="D436" s="175" t="s">
        <v>42</v>
      </c>
      <c r="E436" s="139" t="s">
        <v>465</v>
      </c>
      <c r="F436" s="152"/>
      <c r="G436" s="329">
        <f>G437</f>
        <v>300</v>
      </c>
      <c r="H436" s="69"/>
      <c r="I436" s="17"/>
      <c r="J436" s="17"/>
    </row>
    <row r="437" spans="1:10" s="33" customFormat="1" ht="31.5" customHeight="1">
      <c r="A437" s="278" t="s">
        <v>176</v>
      </c>
      <c r="B437" s="140" t="s">
        <v>18</v>
      </c>
      <c r="C437" s="132" t="s">
        <v>48</v>
      </c>
      <c r="D437" s="174" t="s">
        <v>42</v>
      </c>
      <c r="E437" s="133" t="s">
        <v>278</v>
      </c>
      <c r="F437" s="152"/>
      <c r="G437" s="332">
        <f>G438</f>
        <v>300</v>
      </c>
      <c r="H437" s="69"/>
      <c r="I437" s="17"/>
      <c r="J437" s="17"/>
    </row>
    <row r="438" spans="1:10" s="33" customFormat="1" ht="67.5" customHeight="1">
      <c r="A438" s="278" t="s">
        <v>50</v>
      </c>
      <c r="B438" s="140" t="s">
        <v>18</v>
      </c>
      <c r="C438" s="132" t="s">
        <v>48</v>
      </c>
      <c r="D438" s="174" t="s">
        <v>42</v>
      </c>
      <c r="E438" s="133" t="s">
        <v>278</v>
      </c>
      <c r="F438" s="151">
        <v>100</v>
      </c>
      <c r="G438" s="332">
        <v>300</v>
      </c>
      <c r="H438" s="69"/>
      <c r="I438" s="17"/>
      <c r="J438" s="17"/>
    </row>
    <row r="439" spans="1:10" s="33" customFormat="1" ht="21" customHeight="1">
      <c r="A439" s="277" t="s">
        <v>155</v>
      </c>
      <c r="B439" s="163" t="s">
        <v>154</v>
      </c>
      <c r="C439" s="135"/>
      <c r="D439" s="135"/>
      <c r="E439" s="147"/>
      <c r="F439" s="143"/>
      <c r="G439" s="329">
        <f>G440</f>
        <v>1236599.91</v>
      </c>
      <c r="H439" s="94"/>
      <c r="I439" s="17"/>
      <c r="J439" s="17"/>
    </row>
    <row r="440" spans="1:10" s="33" customFormat="1" ht="16.5" customHeight="1">
      <c r="A440" s="277" t="s">
        <v>12</v>
      </c>
      <c r="B440" s="163" t="s">
        <v>154</v>
      </c>
      <c r="C440" s="135" t="s">
        <v>39</v>
      </c>
      <c r="D440" s="135"/>
      <c r="E440" s="147"/>
      <c r="F440" s="143"/>
      <c r="G440" s="329">
        <f>G441+G447</f>
        <v>1236599.91</v>
      </c>
      <c r="H440" s="94"/>
      <c r="I440" s="17"/>
      <c r="J440" s="17"/>
    </row>
    <row r="441" spans="1:10" s="33" customFormat="1" ht="49.5" customHeight="1">
      <c r="A441" s="277" t="s">
        <v>290</v>
      </c>
      <c r="B441" s="163" t="s">
        <v>154</v>
      </c>
      <c r="C441" s="135" t="s">
        <v>39</v>
      </c>
      <c r="D441" s="135" t="s">
        <v>41</v>
      </c>
      <c r="E441" s="147"/>
      <c r="F441" s="143"/>
      <c r="G441" s="329">
        <f>G442</f>
        <v>1190999.91</v>
      </c>
      <c r="H441" s="94"/>
      <c r="I441" s="17"/>
      <c r="J441" s="17"/>
    </row>
    <row r="442" spans="1:10" s="33" customFormat="1" ht="31.5" customHeight="1">
      <c r="A442" s="139" t="s">
        <v>186</v>
      </c>
      <c r="B442" s="163" t="s">
        <v>154</v>
      </c>
      <c r="C442" s="135" t="s">
        <v>39</v>
      </c>
      <c r="D442" s="135" t="s">
        <v>41</v>
      </c>
      <c r="E442" s="144" t="s">
        <v>387</v>
      </c>
      <c r="F442" s="146"/>
      <c r="G442" s="329">
        <f>G443</f>
        <v>1190999.91</v>
      </c>
      <c r="H442" s="94"/>
      <c r="I442" s="17"/>
      <c r="J442" s="17"/>
    </row>
    <row r="443" spans="1:10" s="33" customFormat="1" ht="30.75" customHeight="1">
      <c r="A443" s="139" t="s">
        <v>187</v>
      </c>
      <c r="B443" s="163" t="s">
        <v>154</v>
      </c>
      <c r="C443" s="135" t="s">
        <v>39</v>
      </c>
      <c r="D443" s="135" t="s">
        <v>41</v>
      </c>
      <c r="E443" s="139" t="s">
        <v>388</v>
      </c>
      <c r="F443" s="146"/>
      <c r="G443" s="329">
        <f>G444</f>
        <v>1190999.91</v>
      </c>
      <c r="H443" s="94"/>
      <c r="I443" s="17"/>
      <c r="J443" s="17"/>
    </row>
    <row r="444" spans="1:10" s="33" customFormat="1" ht="35.25" customHeight="1">
      <c r="A444" s="279" t="s">
        <v>188</v>
      </c>
      <c r="B444" s="164" t="s">
        <v>154</v>
      </c>
      <c r="C444" s="132" t="s">
        <v>39</v>
      </c>
      <c r="D444" s="132" t="s">
        <v>41</v>
      </c>
      <c r="E444" s="133" t="s">
        <v>242</v>
      </c>
      <c r="F444" s="143"/>
      <c r="G444" s="332">
        <f>G445+G446</f>
        <v>1190999.91</v>
      </c>
      <c r="H444" s="69"/>
      <c r="I444" s="17"/>
      <c r="J444" s="17"/>
    </row>
    <row r="445" spans="1:10" s="33" customFormat="1" ht="68.25" customHeight="1">
      <c r="A445" s="278" t="s">
        <v>50</v>
      </c>
      <c r="B445" s="164" t="s">
        <v>154</v>
      </c>
      <c r="C445" s="132" t="s">
        <v>39</v>
      </c>
      <c r="D445" s="132" t="s">
        <v>41</v>
      </c>
      <c r="E445" s="133" t="s">
        <v>242</v>
      </c>
      <c r="F445" s="143">
        <v>100</v>
      </c>
      <c r="G445" s="332">
        <v>1148642.89</v>
      </c>
      <c r="H445" s="94"/>
      <c r="I445" s="17"/>
      <c r="J445" s="17"/>
    </row>
    <row r="446" spans="1:10" s="33" customFormat="1" ht="34.5" customHeight="1">
      <c r="A446" s="278" t="s">
        <v>169</v>
      </c>
      <c r="B446" s="164" t="s">
        <v>154</v>
      </c>
      <c r="C446" s="132" t="s">
        <v>39</v>
      </c>
      <c r="D446" s="132" t="s">
        <v>41</v>
      </c>
      <c r="E446" s="133" t="s">
        <v>242</v>
      </c>
      <c r="F446" s="143">
        <v>200</v>
      </c>
      <c r="G446" s="332">
        <v>42357.02</v>
      </c>
      <c r="H446" s="69"/>
      <c r="I446" s="17"/>
      <c r="J446" s="17"/>
    </row>
    <row r="447" spans="1:10" s="2" customFormat="1" ht="15">
      <c r="A447" s="277" t="s">
        <v>15</v>
      </c>
      <c r="B447" s="164" t="s">
        <v>154</v>
      </c>
      <c r="C447" s="132" t="s">
        <v>39</v>
      </c>
      <c r="D447" s="164" t="s">
        <v>175</v>
      </c>
      <c r="E447" s="230"/>
      <c r="F447" s="231"/>
      <c r="G447" s="335">
        <f>G448</f>
        <v>45600</v>
      </c>
      <c r="H447" s="75"/>
      <c r="I447" s="237"/>
      <c r="J447" s="237"/>
    </row>
    <row r="448" spans="1:8" ht="17.25" customHeight="1">
      <c r="A448" s="277" t="s">
        <v>34</v>
      </c>
      <c r="B448" s="164" t="s">
        <v>154</v>
      </c>
      <c r="C448" s="132" t="s">
        <v>39</v>
      </c>
      <c r="D448" s="164" t="s">
        <v>175</v>
      </c>
      <c r="E448" s="139" t="s">
        <v>393</v>
      </c>
      <c r="F448" s="232"/>
      <c r="G448" s="336">
        <f>G449</f>
        <v>45600</v>
      </c>
      <c r="H448" s="80"/>
    </row>
    <row r="449" spans="1:8" ht="30.75">
      <c r="A449" s="277" t="s">
        <v>5</v>
      </c>
      <c r="B449" s="164" t="s">
        <v>154</v>
      </c>
      <c r="C449" s="132" t="s">
        <v>39</v>
      </c>
      <c r="D449" s="164" t="s">
        <v>175</v>
      </c>
      <c r="E449" s="139" t="s">
        <v>394</v>
      </c>
      <c r="F449" s="232"/>
      <c r="G449" s="337">
        <f>G450</f>
        <v>45600</v>
      </c>
      <c r="H449" s="80"/>
    </row>
    <row r="450" spans="1:8" ht="30.75">
      <c r="A450" s="139" t="s">
        <v>56</v>
      </c>
      <c r="B450" s="164" t="s">
        <v>154</v>
      </c>
      <c r="C450" s="132" t="s">
        <v>39</v>
      </c>
      <c r="D450" s="164" t="s">
        <v>175</v>
      </c>
      <c r="E450" s="139" t="s">
        <v>210</v>
      </c>
      <c r="F450" s="135"/>
      <c r="G450" s="329">
        <f>G451</f>
        <v>45600</v>
      </c>
      <c r="H450" s="75"/>
    </row>
    <row r="451" spans="1:8" ht="30.75">
      <c r="A451" s="278" t="s">
        <v>169</v>
      </c>
      <c r="B451" s="164" t="s">
        <v>154</v>
      </c>
      <c r="C451" s="132" t="s">
        <v>39</v>
      </c>
      <c r="D451" s="164" t="s">
        <v>175</v>
      </c>
      <c r="E451" s="141" t="s">
        <v>210</v>
      </c>
      <c r="F451" s="143">
        <v>200</v>
      </c>
      <c r="G451" s="332">
        <v>45600</v>
      </c>
      <c r="H451" s="75"/>
    </row>
    <row r="452" ht="16.5">
      <c r="H452" s="74"/>
    </row>
    <row r="453" ht="16.5">
      <c r="H453" s="74"/>
    </row>
    <row r="454" ht="15">
      <c r="H454" s="75"/>
    </row>
    <row r="455" ht="15">
      <c r="H455" s="75"/>
    </row>
    <row r="456" ht="13.5">
      <c r="H456" s="80"/>
    </row>
    <row r="457" ht="13.5">
      <c r="H457" s="76"/>
    </row>
    <row r="458" ht="13.5">
      <c r="H458" s="69"/>
    </row>
    <row r="459" ht="13.5">
      <c r="H459" s="69"/>
    </row>
    <row r="460" ht="13.5">
      <c r="H460" s="69"/>
    </row>
    <row r="461" ht="13.5">
      <c r="H461" s="69"/>
    </row>
    <row r="462" ht="17.25">
      <c r="H462" s="93"/>
    </row>
    <row r="463" ht="15">
      <c r="H463" s="81"/>
    </row>
    <row r="464" ht="13.5">
      <c r="H464" s="76"/>
    </row>
    <row r="465" ht="13.5">
      <c r="H465" s="69"/>
    </row>
    <row r="466" ht="13.5">
      <c r="H466" s="69"/>
    </row>
    <row r="467" ht="13.5">
      <c r="H467" s="94"/>
    </row>
    <row r="468" ht="13.5">
      <c r="H468" s="94"/>
    </row>
    <row r="469" ht="13.5">
      <c r="H469" s="94"/>
    </row>
    <row r="470" ht="13.5">
      <c r="H470" s="94"/>
    </row>
    <row r="471" ht="13.5">
      <c r="H471" s="94"/>
    </row>
    <row r="472" ht="13.5">
      <c r="H472" s="94"/>
    </row>
    <row r="473" ht="13.5">
      <c r="H473" s="94"/>
    </row>
    <row r="474" ht="13.5">
      <c r="H474" s="69"/>
    </row>
    <row r="475" ht="13.5">
      <c r="H475" s="94"/>
    </row>
    <row r="476" ht="13.5">
      <c r="H476" s="94"/>
    </row>
    <row r="477" ht="13.5">
      <c r="H477" s="94"/>
    </row>
    <row r="478" ht="13.5">
      <c r="H478" s="94"/>
    </row>
    <row r="479" ht="13.5">
      <c r="H479" s="94"/>
    </row>
    <row r="480" ht="13.5">
      <c r="H480" s="94"/>
    </row>
    <row r="481" ht="13.5">
      <c r="H481" s="69"/>
    </row>
    <row r="482" ht="12.75">
      <c r="H482" s="268"/>
    </row>
    <row r="483" ht="12.75">
      <c r="H483" s="268"/>
    </row>
  </sheetData>
  <sheetProtection/>
  <autoFilter ref="A14:H451"/>
  <mergeCells count="11">
    <mergeCell ref="C12:C13"/>
    <mergeCell ref="D12:D13"/>
    <mergeCell ref="E12:E13"/>
    <mergeCell ref="F12:F13"/>
    <mergeCell ref="B1:G1"/>
    <mergeCell ref="A9:B9"/>
    <mergeCell ref="B5:G6"/>
    <mergeCell ref="B2:G4"/>
    <mergeCell ref="G12:G13"/>
    <mergeCell ref="A12:A13"/>
    <mergeCell ref="B12:B13"/>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G326"/>
  <sheetViews>
    <sheetView tabSelected="1" view="pageBreakPreview" zoomScaleSheetLayoutView="100" zoomScalePageLayoutView="0" workbookViewId="0" topLeftCell="A322">
      <selection activeCell="F278" sqref="F278:H280"/>
    </sheetView>
  </sheetViews>
  <sheetFormatPr defaultColWidth="9.00390625" defaultRowHeight="12.75"/>
  <cols>
    <col min="1" max="1" width="90.125" style="0" customWidth="1"/>
    <col min="2" max="2" width="15.375" style="0" customWidth="1"/>
    <col min="3" max="3" width="6.50390625" style="0" customWidth="1"/>
    <col min="4" max="4" width="20.00390625" style="233" customWidth="1"/>
    <col min="5" max="5" width="9.50390625" style="0" bestFit="1" customWidth="1"/>
    <col min="6" max="6" width="15.50390625" style="0" customWidth="1"/>
    <col min="7" max="7" width="14.625" style="0" customWidth="1"/>
  </cols>
  <sheetData>
    <row r="1" spans="1:7" ht="15">
      <c r="A1" s="205" t="s">
        <v>354</v>
      </c>
      <c r="B1" s="206"/>
      <c r="C1" s="206"/>
      <c r="D1" s="238" t="s">
        <v>231</v>
      </c>
      <c r="E1" s="207"/>
      <c r="F1" s="208"/>
      <c r="G1" s="209"/>
    </row>
    <row r="2" spans="1:7" ht="50.25" customHeight="1">
      <c r="A2" s="210" t="s">
        <v>354</v>
      </c>
      <c r="B2" s="364" t="s">
        <v>767</v>
      </c>
      <c r="C2" s="364"/>
      <c r="D2" s="364"/>
      <c r="E2" s="211"/>
      <c r="F2" s="212"/>
      <c r="G2" s="209"/>
    </row>
    <row r="3" spans="1:7" ht="60" customHeight="1">
      <c r="A3" s="213" t="s">
        <v>354</v>
      </c>
      <c r="B3" s="364"/>
      <c r="C3" s="364"/>
      <c r="D3" s="364"/>
      <c r="E3" s="211"/>
      <c r="F3" s="212"/>
      <c r="G3" s="209"/>
    </row>
    <row r="4" spans="1:7" ht="15">
      <c r="A4" s="210"/>
      <c r="B4" s="214"/>
      <c r="C4" s="214"/>
      <c r="D4" s="214"/>
      <c r="E4" s="209"/>
      <c r="F4" s="215"/>
      <c r="G4" s="209"/>
    </row>
    <row r="5" spans="1:7" ht="42.75" customHeight="1">
      <c r="A5" s="370" t="s">
        <v>759</v>
      </c>
      <c r="B5" s="370"/>
      <c r="C5" s="370"/>
      <c r="D5" s="370"/>
      <c r="E5" s="209"/>
      <c r="F5" s="215"/>
      <c r="G5" s="209"/>
    </row>
    <row r="6" spans="1:7" ht="15">
      <c r="A6" s="371" t="s">
        <v>355</v>
      </c>
      <c r="B6" s="371"/>
      <c r="C6" s="371"/>
      <c r="D6" s="371"/>
      <c r="E6" s="209"/>
      <c r="F6" s="215"/>
      <c r="G6" s="209"/>
    </row>
    <row r="7" spans="1:7" ht="15">
      <c r="A7" s="216" t="s">
        <v>26</v>
      </c>
      <c r="B7" s="216" t="s">
        <v>298</v>
      </c>
      <c r="C7" s="216" t="s">
        <v>299</v>
      </c>
      <c r="D7" s="152" t="s">
        <v>61</v>
      </c>
      <c r="E7" s="209"/>
      <c r="F7" s="342"/>
      <c r="G7" s="343"/>
    </row>
    <row r="8" spans="1:7" ht="15">
      <c r="A8" s="216" t="s">
        <v>356</v>
      </c>
      <c r="B8" s="216" t="s">
        <v>357</v>
      </c>
      <c r="C8" s="216" t="s">
        <v>358</v>
      </c>
      <c r="D8" s="152" t="s">
        <v>359</v>
      </c>
      <c r="E8" s="209"/>
      <c r="F8" s="342"/>
      <c r="G8" s="343"/>
    </row>
    <row r="9" spans="1:7" ht="17.25">
      <c r="A9" s="191" t="s">
        <v>360</v>
      </c>
      <c r="B9" s="198"/>
      <c r="C9" s="198"/>
      <c r="D9" s="340">
        <f>D10+D33++D81+D140+D158+D186+D191+D197+D210+D215+D224+D237+D246+D272+D279+D283+D288+D293+D298+D321+D133+D257</f>
        <v>365118094.12</v>
      </c>
      <c r="E9" s="209"/>
      <c r="F9" s="342"/>
      <c r="G9" s="343"/>
    </row>
    <row r="10" spans="1:7" ht="30.75">
      <c r="A10" s="196" t="s">
        <v>592</v>
      </c>
      <c r="B10" s="144" t="s">
        <v>412</v>
      </c>
      <c r="C10" s="218"/>
      <c r="D10" s="337">
        <f>D11+D17+D23</f>
        <v>31413722.13</v>
      </c>
      <c r="E10" s="209"/>
      <c r="F10" s="342"/>
      <c r="G10" s="209"/>
    </row>
    <row r="11" spans="1:7" ht="30.75">
      <c r="A11" s="196" t="s">
        <v>589</v>
      </c>
      <c r="B11" s="139" t="s">
        <v>421</v>
      </c>
      <c r="C11" s="218"/>
      <c r="D11" s="337">
        <f>D12</f>
        <v>10192239.73</v>
      </c>
      <c r="E11" s="209"/>
      <c r="F11" s="342"/>
      <c r="G11" s="217"/>
    </row>
    <row r="12" spans="1:7" ht="62.25">
      <c r="A12" s="196" t="s">
        <v>273</v>
      </c>
      <c r="B12" s="139" t="s">
        <v>463</v>
      </c>
      <c r="C12" s="218"/>
      <c r="D12" s="337">
        <f>D13+D15</f>
        <v>10192239.73</v>
      </c>
      <c r="E12" s="209"/>
      <c r="F12" s="215"/>
      <c r="G12" s="209"/>
    </row>
    <row r="13" spans="1:7" ht="18" customHeight="1">
      <c r="A13" s="134" t="s">
        <v>176</v>
      </c>
      <c r="B13" s="139" t="s">
        <v>274</v>
      </c>
      <c r="C13" s="218"/>
      <c r="D13" s="337">
        <f>D14</f>
        <v>9652239.73</v>
      </c>
      <c r="E13" s="209"/>
      <c r="F13" s="215"/>
      <c r="G13" s="209"/>
    </row>
    <row r="14" spans="1:7" ht="30.75">
      <c r="A14" s="142" t="s">
        <v>51</v>
      </c>
      <c r="B14" s="141" t="s">
        <v>274</v>
      </c>
      <c r="C14" s="151">
        <v>600</v>
      </c>
      <c r="D14" s="332">
        <f>'Ведомственная 2019'!G407</f>
        <v>9652239.73</v>
      </c>
      <c r="E14" s="209"/>
      <c r="F14" s="219"/>
      <c r="G14" s="209"/>
    </row>
    <row r="15" spans="1:7" ht="30.75">
      <c r="A15" s="134" t="s">
        <v>703</v>
      </c>
      <c r="B15" s="144" t="s">
        <v>702</v>
      </c>
      <c r="C15" s="152"/>
      <c r="D15" s="329">
        <f>D16</f>
        <v>540000</v>
      </c>
      <c r="E15" s="209"/>
      <c r="F15" s="219"/>
      <c r="G15" s="209"/>
    </row>
    <row r="16" spans="1:7" ht="30.75">
      <c r="A16" s="142" t="s">
        <v>51</v>
      </c>
      <c r="B16" s="161" t="s">
        <v>702</v>
      </c>
      <c r="C16" s="151">
        <v>600</v>
      </c>
      <c r="D16" s="332">
        <f>'Ведомственная 2019'!G409</f>
        <v>540000</v>
      </c>
      <c r="E16" s="209"/>
      <c r="F16" s="219"/>
      <c r="G16" s="209"/>
    </row>
    <row r="17" spans="1:7" ht="30.75">
      <c r="A17" s="196" t="s">
        <v>593</v>
      </c>
      <c r="B17" s="139" t="s">
        <v>420</v>
      </c>
      <c r="C17" s="151"/>
      <c r="D17" s="337">
        <f>D18</f>
        <v>18402402.77</v>
      </c>
      <c r="E17" s="209"/>
      <c r="F17" s="215"/>
      <c r="G17" s="209"/>
    </row>
    <row r="18" spans="1:7" ht="15">
      <c r="A18" s="150" t="s">
        <v>275</v>
      </c>
      <c r="B18" s="139" t="s">
        <v>464</v>
      </c>
      <c r="C18" s="151"/>
      <c r="D18" s="337">
        <f>D19</f>
        <v>18402402.77</v>
      </c>
      <c r="E18" s="209"/>
      <c r="F18" s="215"/>
      <c r="G18" s="209"/>
    </row>
    <row r="19" spans="1:7" ht="15">
      <c r="A19" s="142" t="s">
        <v>176</v>
      </c>
      <c r="B19" s="141" t="s">
        <v>276</v>
      </c>
      <c r="C19" s="151"/>
      <c r="D19" s="341">
        <f>D20+D21+D22</f>
        <v>18402402.77</v>
      </c>
      <c r="E19" s="209"/>
      <c r="F19" s="215"/>
      <c r="G19" s="209"/>
    </row>
    <row r="20" spans="1:7" ht="46.5">
      <c r="A20" s="142" t="s">
        <v>50</v>
      </c>
      <c r="B20" s="141" t="s">
        <v>276</v>
      </c>
      <c r="C20" s="151">
        <v>100</v>
      </c>
      <c r="D20" s="332">
        <f>'Ведомственная 2019'!G413</f>
        <v>16725371.15</v>
      </c>
      <c r="E20" s="209"/>
      <c r="F20" s="219"/>
      <c r="G20" s="209"/>
    </row>
    <row r="21" spans="1:7" ht="18.75" customHeight="1">
      <c r="A21" s="142" t="s">
        <v>169</v>
      </c>
      <c r="B21" s="141" t="s">
        <v>276</v>
      </c>
      <c r="C21" s="151">
        <v>200</v>
      </c>
      <c r="D21" s="332">
        <f>'Ведомственная 2019'!G414</f>
        <v>1585312.62</v>
      </c>
      <c r="E21" s="209"/>
      <c r="F21" s="219"/>
      <c r="G21" s="209"/>
    </row>
    <row r="22" spans="1:7" ht="15">
      <c r="A22" s="142" t="s">
        <v>285</v>
      </c>
      <c r="B22" s="141" t="s">
        <v>276</v>
      </c>
      <c r="C22" s="151">
        <v>800</v>
      </c>
      <c r="D22" s="332">
        <f>'Ведомственная 2019'!G415</f>
        <v>91719</v>
      </c>
      <c r="E22" s="209"/>
      <c r="F22" s="219"/>
      <c r="G22" s="209"/>
    </row>
    <row r="23" spans="1:7" ht="46.5">
      <c r="A23" s="196" t="s">
        <v>594</v>
      </c>
      <c r="B23" s="139" t="s">
        <v>419</v>
      </c>
      <c r="C23" s="152"/>
      <c r="D23" s="337">
        <f>D24+D28</f>
        <v>2819079.63</v>
      </c>
      <c r="E23" s="209"/>
      <c r="F23" s="215"/>
      <c r="G23" s="209"/>
    </row>
    <row r="24" spans="1:7" ht="18.75" customHeight="1">
      <c r="A24" s="150" t="s">
        <v>277</v>
      </c>
      <c r="B24" s="139" t="s">
        <v>465</v>
      </c>
      <c r="C24" s="152"/>
      <c r="D24" s="337">
        <f>D25</f>
        <v>1288898.6300000001</v>
      </c>
      <c r="E24" s="209"/>
      <c r="F24" s="215"/>
      <c r="G24" s="209"/>
    </row>
    <row r="25" spans="1:7" ht="15">
      <c r="A25" s="142" t="s">
        <v>176</v>
      </c>
      <c r="B25" s="193" t="s">
        <v>278</v>
      </c>
      <c r="C25" s="152"/>
      <c r="D25" s="341">
        <f>D26+D27</f>
        <v>1288898.6300000001</v>
      </c>
      <c r="E25" s="209"/>
      <c r="F25" s="215"/>
      <c r="G25" s="209"/>
    </row>
    <row r="26" spans="1:7" ht="46.5">
      <c r="A26" s="142" t="s">
        <v>50</v>
      </c>
      <c r="B26" s="193" t="s">
        <v>278</v>
      </c>
      <c r="C26" s="151">
        <v>100</v>
      </c>
      <c r="D26" s="332">
        <f>'Ведомственная 2019'!G421+'Ведомственная 2019'!G438</f>
        <v>1169808.87</v>
      </c>
      <c r="E26" s="209"/>
      <c r="F26" s="219"/>
      <c r="G26" s="209"/>
    </row>
    <row r="27" spans="1:7" ht="18.75" customHeight="1">
      <c r="A27" s="142" t="s">
        <v>169</v>
      </c>
      <c r="B27" s="193" t="s">
        <v>278</v>
      </c>
      <c r="C27" s="151">
        <v>200</v>
      </c>
      <c r="D27" s="332">
        <f>'Ведомственная 2019'!G422</f>
        <v>119089.76</v>
      </c>
      <c r="E27" s="209"/>
      <c r="F27" s="219"/>
      <c r="G27" s="209"/>
    </row>
    <row r="28" spans="1:7" ht="30.75">
      <c r="A28" s="150" t="s">
        <v>279</v>
      </c>
      <c r="B28" s="139" t="s">
        <v>466</v>
      </c>
      <c r="C28" s="152"/>
      <c r="D28" s="337">
        <f>D29+D31</f>
        <v>1530181</v>
      </c>
      <c r="E28" s="209"/>
      <c r="F28" s="215"/>
      <c r="G28" s="209"/>
    </row>
    <row r="29" spans="1:7" ht="46.5">
      <c r="A29" s="142" t="s">
        <v>361</v>
      </c>
      <c r="B29" s="141" t="s">
        <v>491</v>
      </c>
      <c r="C29" s="151"/>
      <c r="D29" s="341">
        <f>D30</f>
        <v>52872</v>
      </c>
      <c r="E29" s="209"/>
      <c r="F29" s="342"/>
      <c r="G29" s="220"/>
    </row>
    <row r="30" spans="1:7" ht="46.5">
      <c r="A30" s="142" t="s">
        <v>50</v>
      </c>
      <c r="B30" s="141" t="s">
        <v>491</v>
      </c>
      <c r="C30" s="151">
        <v>100</v>
      </c>
      <c r="D30" s="332">
        <f>'Ведомственная 2019'!G425</f>
        <v>52872</v>
      </c>
      <c r="E30" s="209"/>
      <c r="F30" s="215"/>
      <c r="G30" s="209"/>
    </row>
    <row r="31" spans="1:7" ht="30.75">
      <c r="A31" s="148" t="s">
        <v>25</v>
      </c>
      <c r="B31" s="141" t="s">
        <v>492</v>
      </c>
      <c r="C31" s="151"/>
      <c r="D31" s="332">
        <f>D32</f>
        <v>1477309</v>
      </c>
      <c r="E31" s="209"/>
      <c r="F31" s="215"/>
      <c r="G31" s="209"/>
    </row>
    <row r="32" spans="1:7" ht="15">
      <c r="A32" s="142" t="s">
        <v>303</v>
      </c>
      <c r="B32" s="141" t="s">
        <v>492</v>
      </c>
      <c r="C32" s="151">
        <v>300</v>
      </c>
      <c r="D32" s="332">
        <f>'Ведомственная 2019'!G432</f>
        <v>1477309</v>
      </c>
      <c r="E32" s="209"/>
      <c r="F32" s="215"/>
      <c r="G32" s="209"/>
    </row>
    <row r="33" spans="1:7" ht="30.75">
      <c r="A33" s="196" t="s">
        <v>544</v>
      </c>
      <c r="B33" s="144" t="s">
        <v>400</v>
      </c>
      <c r="C33" s="152"/>
      <c r="D33" s="337">
        <f>D34+D42+D65</f>
        <v>15291641.27</v>
      </c>
      <c r="E33" s="209"/>
      <c r="F33" s="342"/>
      <c r="G33" s="209"/>
    </row>
    <row r="34" spans="1:7" ht="46.5">
      <c r="A34" s="196" t="s">
        <v>595</v>
      </c>
      <c r="B34" s="139" t="s">
        <v>415</v>
      </c>
      <c r="C34" s="152"/>
      <c r="D34" s="337">
        <f>D35+D39</f>
        <v>1540532.17</v>
      </c>
      <c r="E34" s="209"/>
      <c r="F34" s="215"/>
      <c r="G34" s="209"/>
    </row>
    <row r="35" spans="1:7" ht="30.75">
      <c r="A35" s="150" t="s">
        <v>227</v>
      </c>
      <c r="B35" s="139" t="s">
        <v>471</v>
      </c>
      <c r="C35" s="152"/>
      <c r="D35" s="337">
        <f>D36</f>
        <v>1416232.17</v>
      </c>
      <c r="E35" s="209"/>
      <c r="F35" s="215"/>
      <c r="G35" s="209"/>
    </row>
    <row r="36" spans="1:7" ht="30.75">
      <c r="A36" s="221" t="s">
        <v>20</v>
      </c>
      <c r="B36" s="141" t="s">
        <v>228</v>
      </c>
      <c r="C36" s="151"/>
      <c r="D36" s="341">
        <f>D37+D38</f>
        <v>1416232.17</v>
      </c>
      <c r="E36" s="209"/>
      <c r="F36" s="215"/>
      <c r="G36" s="209"/>
    </row>
    <row r="37" spans="1:7" ht="46.5">
      <c r="A37" s="142" t="s">
        <v>50</v>
      </c>
      <c r="B37" s="141" t="s">
        <v>228</v>
      </c>
      <c r="C37" s="151">
        <v>100</v>
      </c>
      <c r="D37" s="332">
        <f>'Ведомственная 2019'!G249</f>
        <v>1365734.66</v>
      </c>
      <c r="E37" s="209"/>
      <c r="F37" s="215"/>
      <c r="G37" s="209"/>
    </row>
    <row r="38" spans="1:7" ht="18.75" customHeight="1">
      <c r="A38" s="142" t="s">
        <v>169</v>
      </c>
      <c r="B38" s="141" t="s">
        <v>228</v>
      </c>
      <c r="C38" s="151">
        <v>200</v>
      </c>
      <c r="D38" s="332">
        <f>'Ведомственная 2019'!G250</f>
        <v>50497.51</v>
      </c>
      <c r="E38" s="209"/>
      <c r="F38" s="215"/>
      <c r="G38" s="209"/>
    </row>
    <row r="39" spans="1:7" ht="46.5">
      <c r="A39" s="138" t="s">
        <v>195</v>
      </c>
      <c r="B39" s="139" t="s">
        <v>437</v>
      </c>
      <c r="C39" s="151"/>
      <c r="D39" s="337">
        <f>D40</f>
        <v>124300</v>
      </c>
      <c r="E39" s="209"/>
      <c r="F39" s="215"/>
      <c r="G39" s="209"/>
    </row>
    <row r="40" spans="1:7" ht="30.75">
      <c r="A40" s="221" t="s">
        <v>1</v>
      </c>
      <c r="B40" s="141" t="s">
        <v>196</v>
      </c>
      <c r="C40" s="151"/>
      <c r="D40" s="341">
        <f>D41</f>
        <v>124300</v>
      </c>
      <c r="E40" s="209"/>
      <c r="F40" s="215"/>
      <c r="G40" s="209"/>
    </row>
    <row r="41" spans="1:7" ht="30.75">
      <c r="A41" s="142" t="s">
        <v>51</v>
      </c>
      <c r="B41" s="141" t="s">
        <v>196</v>
      </c>
      <c r="C41" s="151">
        <v>600</v>
      </c>
      <c r="D41" s="341">
        <f>'Ведомственная 2019'!G50</f>
        <v>124300</v>
      </c>
      <c r="E41" s="209"/>
      <c r="F41" s="215"/>
      <c r="G41" s="209"/>
    </row>
    <row r="42" spans="1:7" ht="46.5">
      <c r="A42" s="196" t="s">
        <v>577</v>
      </c>
      <c r="B42" s="139" t="s">
        <v>417</v>
      </c>
      <c r="C42" s="152"/>
      <c r="D42" s="337">
        <f>D43+D62</f>
        <v>8356461.1899999995</v>
      </c>
      <c r="E42" s="209"/>
      <c r="F42" s="215"/>
      <c r="G42" s="209"/>
    </row>
    <row r="43" spans="1:7" ht="30.75">
      <c r="A43" s="150" t="s">
        <v>223</v>
      </c>
      <c r="B43" s="139" t="s">
        <v>468</v>
      </c>
      <c r="C43" s="152"/>
      <c r="D43" s="337">
        <f>D44+D47+D50+D53+D60</f>
        <v>8312461.1899999995</v>
      </c>
      <c r="E43" s="209"/>
      <c r="F43" s="215"/>
      <c r="G43" s="209"/>
    </row>
    <row r="44" spans="1:7" ht="15">
      <c r="A44" s="142" t="s">
        <v>289</v>
      </c>
      <c r="B44" s="155" t="s">
        <v>246</v>
      </c>
      <c r="C44" s="156"/>
      <c r="D44" s="332">
        <f>D46+D45</f>
        <v>1906635.64</v>
      </c>
      <c r="E44" s="209"/>
      <c r="F44" s="215"/>
      <c r="G44" s="209"/>
    </row>
    <row r="45" spans="1:7" ht="18.75" customHeight="1">
      <c r="A45" s="142" t="s">
        <v>169</v>
      </c>
      <c r="B45" s="155" t="s">
        <v>246</v>
      </c>
      <c r="C45" s="143">
        <v>200</v>
      </c>
      <c r="D45" s="332">
        <f>'Ведомственная 2019'!G298</f>
        <v>149.64</v>
      </c>
      <c r="E45" s="209"/>
      <c r="F45" s="215"/>
      <c r="G45" s="209"/>
    </row>
    <row r="46" spans="1:7" ht="15">
      <c r="A46" s="142" t="s">
        <v>303</v>
      </c>
      <c r="B46" s="155" t="s">
        <v>246</v>
      </c>
      <c r="C46" s="143">
        <v>300</v>
      </c>
      <c r="D46" s="332">
        <f>'Ведомственная 2019'!G299</f>
        <v>1906486</v>
      </c>
      <c r="E46" s="209"/>
      <c r="F46" s="215"/>
      <c r="G46" s="209"/>
    </row>
    <row r="47" spans="1:7" ht="30.75">
      <c r="A47" s="142" t="s">
        <v>362</v>
      </c>
      <c r="B47" s="155" t="s">
        <v>247</v>
      </c>
      <c r="C47" s="151"/>
      <c r="D47" s="341">
        <f>D48+D49</f>
        <v>88958.84</v>
      </c>
      <c r="E47" s="209"/>
      <c r="F47" s="215"/>
      <c r="G47" s="209"/>
    </row>
    <row r="48" spans="1:7" ht="18.75" customHeight="1">
      <c r="A48" s="142" t="s">
        <v>169</v>
      </c>
      <c r="B48" s="155" t="s">
        <v>247</v>
      </c>
      <c r="C48" s="143">
        <v>200</v>
      </c>
      <c r="D48" s="332">
        <f>'Ведомственная 2019'!G281</f>
        <v>1502.92</v>
      </c>
      <c r="E48" s="209"/>
      <c r="F48" s="215"/>
      <c r="G48" s="209"/>
    </row>
    <row r="49" spans="1:7" ht="15">
      <c r="A49" s="142" t="s">
        <v>303</v>
      </c>
      <c r="B49" s="155" t="s">
        <v>247</v>
      </c>
      <c r="C49" s="143">
        <v>300</v>
      </c>
      <c r="D49" s="332">
        <f>'Ведомственная 2019'!G282</f>
        <v>87455.92</v>
      </c>
      <c r="E49" s="209"/>
      <c r="F49" s="215"/>
      <c r="G49" s="209"/>
    </row>
    <row r="50" spans="1:7" ht="30.75">
      <c r="A50" s="221" t="s">
        <v>283</v>
      </c>
      <c r="B50" s="155" t="s">
        <v>248</v>
      </c>
      <c r="C50" s="151"/>
      <c r="D50" s="341">
        <f>D52+D51</f>
        <v>157826.79</v>
      </c>
      <c r="E50" s="209"/>
      <c r="F50" s="215"/>
      <c r="G50" s="209"/>
    </row>
    <row r="51" spans="1:7" ht="18.75" customHeight="1">
      <c r="A51" s="142" t="s">
        <v>169</v>
      </c>
      <c r="B51" s="155" t="s">
        <v>248</v>
      </c>
      <c r="C51" s="151">
        <v>200</v>
      </c>
      <c r="D51" s="332">
        <f>'Ведомственная 2019'!G284</f>
        <v>2683.67</v>
      </c>
      <c r="E51" s="209"/>
      <c r="F51" s="215"/>
      <c r="G51" s="209"/>
    </row>
    <row r="52" spans="1:7" ht="15">
      <c r="A52" s="142" t="s">
        <v>303</v>
      </c>
      <c r="B52" s="155" t="s">
        <v>248</v>
      </c>
      <c r="C52" s="143">
        <v>300</v>
      </c>
      <c r="D52" s="332">
        <f>'Ведомственная 2019'!G285</f>
        <v>155143.12</v>
      </c>
      <c r="E52" s="209"/>
      <c r="F52" s="215"/>
      <c r="G52" s="209"/>
    </row>
    <row r="53" spans="1:7" ht="15">
      <c r="A53" s="142" t="s">
        <v>295</v>
      </c>
      <c r="B53" s="155" t="s">
        <v>249</v>
      </c>
      <c r="C53" s="151"/>
      <c r="D53" s="341">
        <f>D54+D57</f>
        <v>5538195.58</v>
      </c>
      <c r="E53" s="209"/>
      <c r="F53" s="215"/>
      <c r="G53" s="209"/>
    </row>
    <row r="54" spans="1:7" ht="15">
      <c r="A54" s="221" t="s">
        <v>13</v>
      </c>
      <c r="B54" s="155" t="s">
        <v>250</v>
      </c>
      <c r="C54" s="151"/>
      <c r="D54" s="341">
        <f>D55+D56</f>
        <v>4589483.05</v>
      </c>
      <c r="E54" s="209"/>
      <c r="F54" s="215"/>
      <c r="G54" s="209"/>
    </row>
    <row r="55" spans="1:7" ht="18.75" customHeight="1">
      <c r="A55" s="142" t="s">
        <v>169</v>
      </c>
      <c r="B55" s="155" t="s">
        <v>250</v>
      </c>
      <c r="C55" s="143">
        <v>200</v>
      </c>
      <c r="D55" s="332">
        <f>'Ведомственная 2019'!G288</f>
        <v>77132.38</v>
      </c>
      <c r="E55" s="209"/>
      <c r="F55" s="215"/>
      <c r="G55" s="209"/>
    </row>
    <row r="56" spans="1:7" ht="15">
      <c r="A56" s="142" t="s">
        <v>303</v>
      </c>
      <c r="B56" s="155" t="s">
        <v>250</v>
      </c>
      <c r="C56" s="143">
        <v>300</v>
      </c>
      <c r="D56" s="332">
        <f>'Ведомственная 2019'!G289</f>
        <v>4512350.67</v>
      </c>
      <c r="E56" s="209"/>
      <c r="F56" s="215"/>
      <c r="G56" s="209"/>
    </row>
    <row r="57" spans="1:7" ht="15">
      <c r="A57" s="221" t="s">
        <v>52</v>
      </c>
      <c r="B57" s="155" t="s">
        <v>251</v>
      </c>
      <c r="C57" s="151"/>
      <c r="D57" s="332">
        <f>D58+D59</f>
        <v>948712.5299999999</v>
      </c>
      <c r="E57" s="209"/>
      <c r="F57" s="215"/>
      <c r="G57" s="209"/>
    </row>
    <row r="58" spans="1:7" ht="18.75" customHeight="1">
      <c r="A58" s="142" t="s">
        <v>169</v>
      </c>
      <c r="B58" s="155" t="s">
        <v>251</v>
      </c>
      <c r="C58" s="143">
        <v>200</v>
      </c>
      <c r="D58" s="332">
        <f>'Ведомственная 2019'!G291</f>
        <v>16682.57</v>
      </c>
      <c r="E58" s="209"/>
      <c r="F58" s="215"/>
      <c r="G58" s="209"/>
    </row>
    <row r="59" spans="1:7" ht="15">
      <c r="A59" s="142" t="s">
        <v>303</v>
      </c>
      <c r="B59" s="155" t="s">
        <v>251</v>
      </c>
      <c r="C59" s="143">
        <v>300</v>
      </c>
      <c r="D59" s="332">
        <f>'Ведомственная 2019'!G292</f>
        <v>932029.96</v>
      </c>
      <c r="E59" s="209"/>
      <c r="F59" s="215"/>
      <c r="G59" s="209"/>
    </row>
    <row r="60" spans="1:7" ht="15">
      <c r="A60" s="148" t="s">
        <v>293</v>
      </c>
      <c r="B60" s="193" t="s">
        <v>224</v>
      </c>
      <c r="C60" s="151"/>
      <c r="D60" s="341">
        <f>D61</f>
        <v>620844.34</v>
      </c>
      <c r="E60" s="209"/>
      <c r="F60" s="215"/>
      <c r="G60" s="209"/>
    </row>
    <row r="61" spans="1:7" ht="15">
      <c r="A61" s="142" t="s">
        <v>303</v>
      </c>
      <c r="B61" s="193" t="s">
        <v>224</v>
      </c>
      <c r="C61" s="156">
        <v>300</v>
      </c>
      <c r="D61" s="332">
        <f>'Ведомственная 2019'!G237</f>
        <v>620844.34</v>
      </c>
      <c r="E61" s="209"/>
      <c r="F61" s="222"/>
      <c r="G61" s="209"/>
    </row>
    <row r="62" spans="1:7" ht="30.75">
      <c r="A62" s="134" t="s">
        <v>197</v>
      </c>
      <c r="B62" s="197" t="s">
        <v>438</v>
      </c>
      <c r="C62" s="156"/>
      <c r="D62" s="329">
        <f>D63</f>
        <v>44000</v>
      </c>
      <c r="E62" s="209"/>
      <c r="F62" s="215"/>
      <c r="G62" s="209"/>
    </row>
    <row r="63" spans="1:7" ht="15">
      <c r="A63" s="149" t="s">
        <v>198</v>
      </c>
      <c r="B63" s="155" t="s">
        <v>287</v>
      </c>
      <c r="C63" s="151"/>
      <c r="D63" s="332">
        <f>D64</f>
        <v>44000</v>
      </c>
      <c r="E63" s="209"/>
      <c r="F63" s="215"/>
      <c r="G63" s="209"/>
    </row>
    <row r="64" spans="1:7" ht="18.75" customHeight="1">
      <c r="A64" s="142" t="s">
        <v>169</v>
      </c>
      <c r="B64" s="155" t="s">
        <v>287</v>
      </c>
      <c r="C64" s="156">
        <v>200</v>
      </c>
      <c r="D64" s="332">
        <f>'Ведомственная 2019'!G54</f>
        <v>44000</v>
      </c>
      <c r="E64" s="209"/>
      <c r="F64" s="215"/>
      <c r="G64" s="209"/>
    </row>
    <row r="65" spans="1:7" ht="46.5">
      <c r="A65" s="196" t="s">
        <v>547</v>
      </c>
      <c r="B65" s="139" t="s">
        <v>416</v>
      </c>
      <c r="C65" s="151"/>
      <c r="D65" s="337">
        <f>D66+D69+D72+D75</f>
        <v>5394647.91</v>
      </c>
      <c r="E65" s="209"/>
      <c r="F65" s="215"/>
      <c r="G65" s="209"/>
    </row>
    <row r="66" spans="1:7" ht="46.5">
      <c r="A66" s="134" t="s">
        <v>225</v>
      </c>
      <c r="B66" s="139" t="s">
        <v>470</v>
      </c>
      <c r="C66" s="151"/>
      <c r="D66" s="337">
        <f>D67</f>
        <v>4321126.91</v>
      </c>
      <c r="E66" s="209"/>
      <c r="F66" s="215"/>
      <c r="G66" s="209"/>
    </row>
    <row r="67" spans="1:7" ht="30.75">
      <c r="A67" s="221" t="s">
        <v>183</v>
      </c>
      <c r="B67" s="155" t="s">
        <v>226</v>
      </c>
      <c r="C67" s="151"/>
      <c r="D67" s="341">
        <f>D68</f>
        <v>4321126.91</v>
      </c>
      <c r="E67" s="209"/>
      <c r="F67" s="215"/>
      <c r="G67" s="209"/>
    </row>
    <row r="68" spans="1:7" ht="15">
      <c r="A68" s="142" t="s">
        <v>303</v>
      </c>
      <c r="B68" s="155" t="s">
        <v>226</v>
      </c>
      <c r="C68" s="156">
        <v>300</v>
      </c>
      <c r="D68" s="332">
        <f>'Ведомственная 2019'!G243</f>
        <v>4321126.91</v>
      </c>
      <c r="E68" s="209"/>
      <c r="F68" s="215"/>
      <c r="G68" s="209"/>
    </row>
    <row r="69" spans="1:7" ht="46.5">
      <c r="A69" s="134" t="s">
        <v>241</v>
      </c>
      <c r="B69" s="153" t="s">
        <v>439</v>
      </c>
      <c r="C69" s="156"/>
      <c r="D69" s="337">
        <f>D70</f>
        <v>5000</v>
      </c>
      <c r="E69" s="209"/>
      <c r="F69" s="215"/>
      <c r="G69" s="209"/>
    </row>
    <row r="70" spans="1:7" ht="15">
      <c r="A70" s="149" t="s">
        <v>198</v>
      </c>
      <c r="B70" s="155" t="s">
        <v>202</v>
      </c>
      <c r="C70" s="151"/>
      <c r="D70" s="341">
        <f>D71</f>
        <v>5000</v>
      </c>
      <c r="E70" s="209"/>
      <c r="F70" s="215"/>
      <c r="G70" s="209"/>
    </row>
    <row r="71" spans="1:7" ht="18.75" customHeight="1">
      <c r="A71" s="142" t="s">
        <v>169</v>
      </c>
      <c r="B71" s="155" t="s">
        <v>202</v>
      </c>
      <c r="C71" s="156">
        <v>200</v>
      </c>
      <c r="D71" s="332">
        <f>'Ведомственная 2019'!G64</f>
        <v>5000</v>
      </c>
      <c r="E71" s="209"/>
      <c r="F71" s="215"/>
      <c r="G71" s="209"/>
    </row>
    <row r="72" spans="1:7" ht="30.75">
      <c r="A72" s="150" t="s">
        <v>201</v>
      </c>
      <c r="B72" s="153" t="s">
        <v>440</v>
      </c>
      <c r="C72" s="156"/>
      <c r="D72" s="329">
        <f>D73</f>
        <v>102900</v>
      </c>
      <c r="E72" s="209"/>
      <c r="F72" s="215"/>
      <c r="G72" s="209"/>
    </row>
    <row r="73" spans="1:7" ht="15">
      <c r="A73" s="149" t="s">
        <v>198</v>
      </c>
      <c r="B73" s="155" t="s">
        <v>203</v>
      </c>
      <c r="C73" s="151"/>
      <c r="D73" s="341">
        <f>D74</f>
        <v>102900</v>
      </c>
      <c r="E73" s="209"/>
      <c r="F73" s="215"/>
      <c r="G73" s="209"/>
    </row>
    <row r="74" spans="1:7" ht="18.75" customHeight="1">
      <c r="A74" s="142" t="s">
        <v>169</v>
      </c>
      <c r="B74" s="155" t="s">
        <v>203</v>
      </c>
      <c r="C74" s="151">
        <v>200</v>
      </c>
      <c r="D74" s="332">
        <f>'Ведомственная 2019'!G67</f>
        <v>102900</v>
      </c>
      <c r="E74" s="209"/>
      <c r="F74" s="215"/>
      <c r="G74" s="209"/>
    </row>
    <row r="75" spans="1:7" ht="46.5">
      <c r="A75" s="150" t="s">
        <v>199</v>
      </c>
      <c r="B75" s="153" t="s">
        <v>441</v>
      </c>
      <c r="C75" s="151"/>
      <c r="D75" s="337">
        <f>D76+D79</f>
        <v>965621</v>
      </c>
      <c r="E75" s="209"/>
      <c r="F75" s="215"/>
      <c r="G75" s="209"/>
    </row>
    <row r="76" spans="1:7" ht="30.75">
      <c r="A76" s="142" t="s">
        <v>0</v>
      </c>
      <c r="B76" s="155" t="s">
        <v>200</v>
      </c>
      <c r="C76" s="151"/>
      <c r="D76" s="341">
        <f>D77+D78</f>
        <v>888000</v>
      </c>
      <c r="E76" s="209"/>
      <c r="F76" s="215"/>
      <c r="G76" s="209"/>
    </row>
    <row r="77" spans="1:7" ht="46.5">
      <c r="A77" s="142" t="s">
        <v>50</v>
      </c>
      <c r="B77" s="155" t="s">
        <v>200</v>
      </c>
      <c r="C77" s="151">
        <v>100</v>
      </c>
      <c r="D77" s="332">
        <f>'Ведомственная 2019'!G58</f>
        <v>886000</v>
      </c>
      <c r="E77" s="209"/>
      <c r="F77" s="215"/>
      <c r="G77" s="209"/>
    </row>
    <row r="78" spans="1:7" ht="18.75" customHeight="1">
      <c r="A78" s="142" t="s">
        <v>169</v>
      </c>
      <c r="B78" s="155" t="s">
        <v>200</v>
      </c>
      <c r="C78" s="151">
        <v>200</v>
      </c>
      <c r="D78" s="332">
        <f>'Ведомственная 2019'!G59</f>
        <v>2000</v>
      </c>
      <c r="E78" s="209"/>
      <c r="F78" s="215"/>
      <c r="G78" s="209"/>
    </row>
    <row r="79" spans="1:7" ht="18.75" customHeight="1">
      <c r="A79" s="280" t="s">
        <v>188</v>
      </c>
      <c r="B79" s="139" t="s">
        <v>532</v>
      </c>
      <c r="C79" s="151"/>
      <c r="D79" s="329">
        <f>D80</f>
        <v>77621</v>
      </c>
      <c r="E79" s="209"/>
      <c r="F79" s="215"/>
      <c r="G79" s="209"/>
    </row>
    <row r="80" spans="1:7" ht="54" customHeight="1">
      <c r="A80" s="142" t="s">
        <v>50</v>
      </c>
      <c r="B80" s="141" t="s">
        <v>532</v>
      </c>
      <c r="C80" s="151">
        <v>100</v>
      </c>
      <c r="D80" s="332">
        <f>'Ведомственная 2019'!G61</f>
        <v>77621</v>
      </c>
      <c r="E80" s="209"/>
      <c r="F80" s="215"/>
      <c r="G80" s="209"/>
    </row>
    <row r="81" spans="1:7" ht="30.75">
      <c r="A81" s="196" t="s">
        <v>596</v>
      </c>
      <c r="B81" s="144" t="s">
        <v>410</v>
      </c>
      <c r="C81" s="152"/>
      <c r="D81" s="337">
        <f>D82+D91+D128</f>
        <v>247329824.94000003</v>
      </c>
      <c r="E81" s="209"/>
      <c r="F81" s="342"/>
      <c r="G81" s="209"/>
    </row>
    <row r="82" spans="1:7" ht="46.5">
      <c r="A82" s="199" t="s">
        <v>597</v>
      </c>
      <c r="B82" s="139" t="s">
        <v>422</v>
      </c>
      <c r="C82" s="152"/>
      <c r="D82" s="337">
        <f>D83+D88</f>
        <v>5043515.46</v>
      </c>
      <c r="E82" s="209"/>
      <c r="F82" s="215"/>
      <c r="G82" s="209"/>
    </row>
    <row r="83" spans="1:7" ht="50.25" customHeight="1">
      <c r="A83" s="150" t="s">
        <v>572</v>
      </c>
      <c r="B83" s="139" t="s">
        <v>461</v>
      </c>
      <c r="C83" s="152"/>
      <c r="D83" s="337">
        <f>D84</f>
        <v>5018731.46</v>
      </c>
      <c r="E83" s="209"/>
      <c r="F83" s="215"/>
      <c r="G83" s="209"/>
    </row>
    <row r="84" spans="1:7" ht="15">
      <c r="A84" s="142" t="s">
        <v>176</v>
      </c>
      <c r="B84" s="155" t="s">
        <v>270</v>
      </c>
      <c r="C84" s="151"/>
      <c r="D84" s="337">
        <f>D85+D86+D87</f>
        <v>5018731.46</v>
      </c>
      <c r="E84" s="209"/>
      <c r="F84" s="215"/>
      <c r="G84" s="209"/>
    </row>
    <row r="85" spans="1:7" ht="46.5">
      <c r="A85" s="142" t="s">
        <v>50</v>
      </c>
      <c r="B85" s="155" t="s">
        <v>270</v>
      </c>
      <c r="C85" s="156">
        <v>100</v>
      </c>
      <c r="D85" s="332">
        <f>'Ведомственная 2019'!G381</f>
        <v>4704205.75</v>
      </c>
      <c r="E85" s="209"/>
      <c r="F85" s="215"/>
      <c r="G85" s="209"/>
    </row>
    <row r="86" spans="1:7" ht="19.5" customHeight="1">
      <c r="A86" s="142" t="s">
        <v>169</v>
      </c>
      <c r="B86" s="155" t="s">
        <v>270</v>
      </c>
      <c r="C86" s="156">
        <v>200</v>
      </c>
      <c r="D86" s="332">
        <f>'Ведомственная 2019'!G382</f>
        <v>312174.71</v>
      </c>
      <c r="E86" s="209"/>
      <c r="F86" s="215"/>
      <c r="G86" s="209"/>
    </row>
    <row r="87" spans="1:7" ht="15">
      <c r="A87" s="142" t="s">
        <v>285</v>
      </c>
      <c r="B87" s="155" t="s">
        <v>270</v>
      </c>
      <c r="C87" s="156">
        <v>800</v>
      </c>
      <c r="D87" s="332">
        <f>'Ведомственная 2019'!G383</f>
        <v>2351</v>
      </c>
      <c r="E87" s="209"/>
      <c r="F87" s="215"/>
      <c r="G87" s="209"/>
    </row>
    <row r="88" spans="1:7" ht="30.75">
      <c r="A88" s="150" t="s">
        <v>269</v>
      </c>
      <c r="B88" s="153" t="s">
        <v>462</v>
      </c>
      <c r="C88" s="156"/>
      <c r="D88" s="337">
        <f>D89</f>
        <v>24784</v>
      </c>
      <c r="E88" s="209"/>
      <c r="F88" s="215"/>
      <c r="G88" s="209"/>
    </row>
    <row r="89" spans="1:7" ht="30.75">
      <c r="A89" s="202" t="s">
        <v>363</v>
      </c>
      <c r="B89" s="155" t="s">
        <v>271</v>
      </c>
      <c r="C89" s="151"/>
      <c r="D89" s="341">
        <f>D90</f>
        <v>24784</v>
      </c>
      <c r="E89" s="209"/>
      <c r="F89" s="215"/>
      <c r="G89" s="209"/>
    </row>
    <row r="90" spans="1:7" ht="46.5">
      <c r="A90" s="142" t="s">
        <v>50</v>
      </c>
      <c r="B90" s="155" t="s">
        <v>271</v>
      </c>
      <c r="C90" s="156">
        <v>100</v>
      </c>
      <c r="D90" s="332">
        <f>'Ведомственная 2019'!G386</f>
        <v>24784</v>
      </c>
      <c r="E90" s="209"/>
      <c r="F90" s="215"/>
      <c r="G90" s="209"/>
    </row>
    <row r="91" spans="1:7" ht="46.5">
      <c r="A91" s="196" t="s">
        <v>566</v>
      </c>
      <c r="B91" s="139" t="s">
        <v>418</v>
      </c>
      <c r="C91" s="152"/>
      <c r="D91" s="337">
        <f>D92+D99+D106+D109+D116+D123</f>
        <v>237900673.52</v>
      </c>
      <c r="E91" s="209"/>
      <c r="F91" s="215"/>
      <c r="G91" s="209"/>
    </row>
    <row r="92" spans="1:7" ht="15">
      <c r="A92" s="150" t="s">
        <v>255</v>
      </c>
      <c r="B92" s="139" t="s">
        <v>453</v>
      </c>
      <c r="C92" s="152"/>
      <c r="D92" s="337">
        <f>D93+D95+D97</f>
        <v>11294646.36</v>
      </c>
      <c r="E92" s="209"/>
      <c r="F92" s="215"/>
      <c r="G92" s="209"/>
    </row>
    <row r="93" spans="1:7" ht="15">
      <c r="A93" s="134" t="s">
        <v>36</v>
      </c>
      <c r="B93" s="153" t="s">
        <v>272</v>
      </c>
      <c r="C93" s="152"/>
      <c r="D93" s="337">
        <f>D94</f>
        <v>368829</v>
      </c>
      <c r="E93" s="209"/>
      <c r="F93" s="215"/>
      <c r="G93" s="209"/>
    </row>
    <row r="94" spans="1:7" ht="15">
      <c r="A94" s="142" t="s">
        <v>303</v>
      </c>
      <c r="B94" s="155" t="s">
        <v>272</v>
      </c>
      <c r="C94" s="156">
        <v>300</v>
      </c>
      <c r="D94" s="332">
        <f>'Ведомственная 2019'!G399</f>
        <v>368829</v>
      </c>
      <c r="E94" s="209"/>
      <c r="F94" s="215"/>
      <c r="G94" s="209"/>
    </row>
    <row r="95" spans="1:7" ht="78">
      <c r="A95" s="223" t="s">
        <v>233</v>
      </c>
      <c r="B95" s="153" t="s">
        <v>256</v>
      </c>
      <c r="C95" s="152"/>
      <c r="D95" s="337">
        <f>D96</f>
        <v>4795272.89</v>
      </c>
      <c r="E95" s="209"/>
      <c r="F95" s="215"/>
      <c r="G95" s="209"/>
    </row>
    <row r="96" spans="1:7" ht="30.75">
      <c r="A96" s="142" t="s">
        <v>51</v>
      </c>
      <c r="B96" s="155" t="s">
        <v>256</v>
      </c>
      <c r="C96" s="156">
        <v>600</v>
      </c>
      <c r="D96" s="332">
        <f>'Ведомственная 2019'!G327</f>
        <v>4795272.89</v>
      </c>
      <c r="E96" s="209"/>
      <c r="F96" s="215"/>
      <c r="G96" s="209"/>
    </row>
    <row r="97" spans="1:7" ht="18.75" customHeight="1">
      <c r="A97" s="134" t="s">
        <v>176</v>
      </c>
      <c r="B97" s="197" t="s">
        <v>257</v>
      </c>
      <c r="C97" s="152"/>
      <c r="D97" s="329">
        <f>D98</f>
        <v>6130544.47</v>
      </c>
      <c r="E97" s="209"/>
      <c r="F97" s="215"/>
      <c r="G97" s="209"/>
    </row>
    <row r="98" spans="1:7" ht="30.75">
      <c r="A98" s="142" t="s">
        <v>51</v>
      </c>
      <c r="B98" s="193" t="s">
        <v>257</v>
      </c>
      <c r="C98" s="156">
        <v>600</v>
      </c>
      <c r="D98" s="332">
        <f>'Ведомственная 2019'!G329</f>
        <v>6130544.47</v>
      </c>
      <c r="E98" s="209"/>
      <c r="F98" s="215"/>
      <c r="G98" s="209"/>
    </row>
    <row r="99" spans="1:7" ht="15">
      <c r="A99" s="150" t="s">
        <v>258</v>
      </c>
      <c r="B99" s="197" t="s">
        <v>454</v>
      </c>
      <c r="C99" s="156"/>
      <c r="D99" s="329">
        <f>D100+D102+D104</f>
        <v>210661374.94</v>
      </c>
      <c r="E99" s="209"/>
      <c r="F99" s="215"/>
      <c r="G99" s="209"/>
    </row>
    <row r="100" spans="1:7" ht="78">
      <c r="A100" s="223" t="s">
        <v>168</v>
      </c>
      <c r="B100" s="153" t="s">
        <v>259</v>
      </c>
      <c r="C100" s="152"/>
      <c r="D100" s="337">
        <f>D101</f>
        <v>181360398.53</v>
      </c>
      <c r="E100" s="209"/>
      <c r="F100" s="215"/>
      <c r="G100" s="209"/>
    </row>
    <row r="101" spans="1:7" ht="30.75">
      <c r="A101" s="142" t="s">
        <v>51</v>
      </c>
      <c r="B101" s="155" t="s">
        <v>259</v>
      </c>
      <c r="C101" s="156">
        <v>600</v>
      </c>
      <c r="D101" s="332">
        <f>'Ведомственная 2019'!G335</f>
        <v>181360398.53</v>
      </c>
      <c r="E101" s="209"/>
      <c r="F101" s="215"/>
      <c r="G101" s="209"/>
    </row>
    <row r="102" spans="1:7" ht="18.75" customHeight="1">
      <c r="A102" s="134" t="s">
        <v>176</v>
      </c>
      <c r="B102" s="197" t="s">
        <v>260</v>
      </c>
      <c r="C102" s="152"/>
      <c r="D102" s="329">
        <f>D103</f>
        <v>29272726.41</v>
      </c>
      <c r="E102" s="209"/>
      <c r="F102" s="215"/>
      <c r="G102" s="209"/>
    </row>
    <row r="103" spans="1:7" ht="30.75">
      <c r="A103" s="142" t="s">
        <v>51</v>
      </c>
      <c r="B103" s="193" t="s">
        <v>260</v>
      </c>
      <c r="C103" s="156">
        <v>600</v>
      </c>
      <c r="D103" s="332">
        <f>'Ведомственная 2019'!G337</f>
        <v>29272726.41</v>
      </c>
      <c r="E103" s="209"/>
      <c r="F103" s="215"/>
      <c r="G103" s="209"/>
    </row>
    <row r="104" spans="1:7" ht="15">
      <c r="A104" s="277" t="s">
        <v>701</v>
      </c>
      <c r="B104" s="136" t="s">
        <v>700</v>
      </c>
      <c r="C104" s="152"/>
      <c r="D104" s="329">
        <f>D105</f>
        <v>28250</v>
      </c>
      <c r="E104" s="209"/>
      <c r="F104" s="215"/>
      <c r="G104" s="209"/>
    </row>
    <row r="105" spans="1:7" ht="30.75">
      <c r="A105" s="278" t="s">
        <v>51</v>
      </c>
      <c r="B105" s="133" t="s">
        <v>700</v>
      </c>
      <c r="C105" s="143">
        <v>600</v>
      </c>
      <c r="D105" s="332">
        <f>'Ведомственная 2019'!G339</f>
        <v>28250</v>
      </c>
      <c r="E105" s="209"/>
      <c r="F105" s="215"/>
      <c r="G105" s="209"/>
    </row>
    <row r="106" spans="1:7" ht="30.75">
      <c r="A106" s="150" t="s">
        <v>261</v>
      </c>
      <c r="B106" s="153" t="s">
        <v>469</v>
      </c>
      <c r="C106" s="156"/>
      <c r="D106" s="329">
        <f>D107</f>
        <v>8527962</v>
      </c>
      <c r="E106" s="209"/>
      <c r="F106" s="215"/>
      <c r="G106" s="209"/>
    </row>
    <row r="107" spans="1:7" ht="62.25">
      <c r="A107" s="223" t="s">
        <v>24</v>
      </c>
      <c r="B107" s="153" t="s">
        <v>262</v>
      </c>
      <c r="C107" s="152"/>
      <c r="D107" s="337">
        <f>D108</f>
        <v>8527962</v>
      </c>
      <c r="E107" s="209"/>
      <c r="F107" s="215"/>
      <c r="G107" s="209"/>
    </row>
    <row r="108" spans="1:7" ht="15">
      <c r="A108" s="142" t="s">
        <v>303</v>
      </c>
      <c r="B108" s="155" t="s">
        <v>262</v>
      </c>
      <c r="C108" s="156">
        <v>300</v>
      </c>
      <c r="D108" s="332">
        <f>'Ведомственная 2019'!G393</f>
        <v>8527962</v>
      </c>
      <c r="E108" s="209"/>
      <c r="F108" s="215"/>
      <c r="G108" s="209"/>
    </row>
    <row r="109" spans="1:7" ht="15">
      <c r="A109" s="150" t="s">
        <v>263</v>
      </c>
      <c r="B109" s="153" t="s">
        <v>455</v>
      </c>
      <c r="C109" s="156"/>
      <c r="D109" s="329">
        <f>D110+D112+D114</f>
        <v>3448285.6</v>
      </c>
      <c r="E109" s="209"/>
      <c r="F109" s="215"/>
      <c r="G109" s="209"/>
    </row>
    <row r="110" spans="1:7" ht="51" customHeight="1">
      <c r="A110" s="150" t="s">
        <v>694</v>
      </c>
      <c r="B110" s="139" t="s">
        <v>695</v>
      </c>
      <c r="C110" s="146"/>
      <c r="D110" s="329">
        <f>D111</f>
        <v>244209</v>
      </c>
      <c r="E110" s="209"/>
      <c r="F110" s="215"/>
      <c r="G110" s="209"/>
    </row>
    <row r="111" spans="1:7" ht="30.75">
      <c r="A111" s="142" t="s">
        <v>51</v>
      </c>
      <c r="B111" s="141" t="s">
        <v>695</v>
      </c>
      <c r="C111" s="143">
        <v>600</v>
      </c>
      <c r="D111" s="332">
        <f>'Ведомственная 2019'!G342</f>
        <v>244209</v>
      </c>
      <c r="E111" s="209"/>
      <c r="F111" s="215"/>
      <c r="G111" s="209"/>
    </row>
    <row r="112" spans="1:7" ht="46.5">
      <c r="A112" s="150" t="s">
        <v>480</v>
      </c>
      <c r="B112" s="153" t="s">
        <v>9</v>
      </c>
      <c r="C112" s="156"/>
      <c r="D112" s="329">
        <f>D113</f>
        <v>2290652</v>
      </c>
      <c r="E112" s="209"/>
      <c r="F112" s="215"/>
      <c r="G112" s="209"/>
    </row>
    <row r="113" spans="1:7" ht="30.75">
      <c r="A113" s="142" t="s">
        <v>51</v>
      </c>
      <c r="B113" s="155" t="s">
        <v>9</v>
      </c>
      <c r="C113" s="156">
        <v>600</v>
      </c>
      <c r="D113" s="332">
        <f>'Ведомственная 2019'!G344</f>
        <v>2290652</v>
      </c>
      <c r="E113" s="209"/>
      <c r="F113" s="215"/>
      <c r="G113" s="209"/>
    </row>
    <row r="114" spans="1:7" ht="30.75">
      <c r="A114" s="277" t="s">
        <v>735</v>
      </c>
      <c r="B114" s="139" t="s">
        <v>734</v>
      </c>
      <c r="C114" s="146"/>
      <c r="D114" s="329">
        <f>D115</f>
        <v>913424.6</v>
      </c>
      <c r="E114" s="209"/>
      <c r="F114" s="215"/>
      <c r="G114" s="209"/>
    </row>
    <row r="115" spans="1:7" ht="30.75">
      <c r="A115" s="278" t="s">
        <v>51</v>
      </c>
      <c r="B115" s="141" t="s">
        <v>734</v>
      </c>
      <c r="C115" s="143">
        <v>600</v>
      </c>
      <c r="D115" s="332">
        <f>'Ведомственная 2019'!G346</f>
        <v>913424.6</v>
      </c>
      <c r="E115" s="209"/>
      <c r="F115" s="215"/>
      <c r="G115" s="209"/>
    </row>
    <row r="116" spans="1:7" ht="15">
      <c r="A116" s="150" t="s">
        <v>264</v>
      </c>
      <c r="B116" s="153" t="s">
        <v>456</v>
      </c>
      <c r="C116" s="156"/>
      <c r="D116" s="329">
        <f>D117+D119+D121</f>
        <v>2712680</v>
      </c>
      <c r="E116" s="209"/>
      <c r="F116" s="215"/>
      <c r="G116" s="209"/>
    </row>
    <row r="117" spans="1:7" ht="30.75">
      <c r="A117" s="150" t="s">
        <v>696</v>
      </c>
      <c r="B117" s="139" t="s">
        <v>697</v>
      </c>
      <c r="C117" s="146"/>
      <c r="D117" s="329">
        <f>D118</f>
        <v>355729</v>
      </c>
      <c r="E117" s="209"/>
      <c r="F117" s="215"/>
      <c r="G117" s="209"/>
    </row>
    <row r="118" spans="1:7" ht="30.75">
      <c r="A118" s="142" t="s">
        <v>51</v>
      </c>
      <c r="B118" s="141" t="s">
        <v>697</v>
      </c>
      <c r="C118" s="151">
        <v>600</v>
      </c>
      <c r="D118" s="332">
        <f>'Ведомственная 2019'!G349</f>
        <v>355729</v>
      </c>
      <c r="E118" s="209"/>
      <c r="F118" s="215"/>
      <c r="G118" s="209"/>
    </row>
    <row r="119" spans="1:7" ht="30.75">
      <c r="A119" s="150" t="s">
        <v>265</v>
      </c>
      <c r="B119" s="139" t="s">
        <v>266</v>
      </c>
      <c r="C119" s="152"/>
      <c r="D119" s="337">
        <f>D120</f>
        <v>2324544</v>
      </c>
      <c r="E119" s="209"/>
      <c r="F119" s="215"/>
      <c r="G119" s="209"/>
    </row>
    <row r="120" spans="1:7" ht="30.75">
      <c r="A120" s="142" t="s">
        <v>51</v>
      </c>
      <c r="B120" s="141" t="s">
        <v>266</v>
      </c>
      <c r="C120" s="151">
        <v>600</v>
      </c>
      <c r="D120" s="332">
        <f>'Ведомственная 2019'!G351</f>
        <v>2324544</v>
      </c>
      <c r="E120" s="209"/>
      <c r="F120" s="215"/>
      <c r="G120" s="209"/>
    </row>
    <row r="121" spans="1:7" ht="30.75">
      <c r="A121" s="134" t="s">
        <v>711</v>
      </c>
      <c r="B121" s="139" t="s">
        <v>710</v>
      </c>
      <c r="C121" s="152"/>
      <c r="D121" s="329">
        <f>D122</f>
        <v>32407</v>
      </c>
      <c r="E121" s="209"/>
      <c r="F121" s="215"/>
      <c r="G121" s="209"/>
    </row>
    <row r="122" spans="1:7" ht="30.75">
      <c r="A122" s="278" t="s">
        <v>51</v>
      </c>
      <c r="B122" s="141" t="s">
        <v>710</v>
      </c>
      <c r="C122" s="151">
        <v>600</v>
      </c>
      <c r="D122" s="332">
        <f>'Ведомственная 2019'!G353</f>
        <v>32407</v>
      </c>
      <c r="E122" s="209"/>
      <c r="F122" s="215"/>
      <c r="G122" s="209"/>
    </row>
    <row r="123" spans="1:7" ht="15">
      <c r="A123" s="277" t="s">
        <v>644</v>
      </c>
      <c r="B123" s="139" t="s">
        <v>642</v>
      </c>
      <c r="C123" s="146"/>
      <c r="D123" s="329">
        <f>D124+D126</f>
        <v>1255724.62</v>
      </c>
      <c r="E123" s="209"/>
      <c r="F123" s="215"/>
      <c r="G123" s="209"/>
    </row>
    <row r="124" spans="1:7" ht="38.25" customHeight="1">
      <c r="A124" s="277" t="s">
        <v>699</v>
      </c>
      <c r="B124" s="139" t="s">
        <v>698</v>
      </c>
      <c r="C124" s="146"/>
      <c r="D124" s="329">
        <f>D125</f>
        <v>494762</v>
      </c>
      <c r="E124" s="209"/>
      <c r="F124" s="215"/>
      <c r="G124" s="209"/>
    </row>
    <row r="125" spans="1:7" ht="30.75">
      <c r="A125" s="278" t="s">
        <v>51</v>
      </c>
      <c r="B125" s="141" t="s">
        <v>698</v>
      </c>
      <c r="C125" s="151">
        <v>600</v>
      </c>
      <c r="D125" s="332">
        <f>'Ведомственная 2019'!G356</f>
        <v>494762</v>
      </c>
      <c r="E125" s="209"/>
      <c r="F125" s="215"/>
      <c r="G125" s="209"/>
    </row>
    <row r="126" spans="1:7" ht="46.5">
      <c r="A126" s="277" t="s">
        <v>645</v>
      </c>
      <c r="B126" s="139" t="s">
        <v>643</v>
      </c>
      <c r="C126" s="152"/>
      <c r="D126" s="329">
        <f>D127</f>
        <v>760962.62</v>
      </c>
      <c r="E126" s="209"/>
      <c r="F126" s="215"/>
      <c r="G126" s="209"/>
    </row>
    <row r="127" spans="1:7" ht="30.75">
      <c r="A127" s="278" t="s">
        <v>51</v>
      </c>
      <c r="B127" s="141" t="s">
        <v>643</v>
      </c>
      <c r="C127" s="151">
        <v>600</v>
      </c>
      <c r="D127" s="332">
        <f>'Ведомственная 2019'!G358</f>
        <v>760962.62</v>
      </c>
      <c r="E127" s="209"/>
      <c r="F127" s="215"/>
      <c r="G127" s="209"/>
    </row>
    <row r="128" spans="1:7" ht="46.5">
      <c r="A128" s="199" t="s">
        <v>567</v>
      </c>
      <c r="B128" s="139" t="s">
        <v>425</v>
      </c>
      <c r="C128" s="152"/>
      <c r="D128" s="337">
        <f>D129</f>
        <v>4385635.96</v>
      </c>
      <c r="E128" s="209"/>
      <c r="F128" s="215"/>
      <c r="G128" s="209"/>
    </row>
    <row r="129" spans="1:7" ht="30.75">
      <c r="A129" s="199" t="s">
        <v>267</v>
      </c>
      <c r="B129" s="139" t="s">
        <v>457</v>
      </c>
      <c r="C129" s="152"/>
      <c r="D129" s="337">
        <f>D130</f>
        <v>4385635.96</v>
      </c>
      <c r="E129" s="209"/>
      <c r="F129" s="215"/>
      <c r="G129" s="209"/>
    </row>
    <row r="130" spans="1:7" ht="15">
      <c r="A130" s="142" t="s">
        <v>176</v>
      </c>
      <c r="B130" s="197" t="s">
        <v>268</v>
      </c>
      <c r="C130" s="152"/>
      <c r="D130" s="337">
        <f>D131+D132</f>
        <v>4385635.96</v>
      </c>
      <c r="E130" s="209"/>
      <c r="F130" s="215"/>
      <c r="G130" s="209"/>
    </row>
    <row r="131" spans="1:7" ht="46.5">
      <c r="A131" s="142" t="s">
        <v>50</v>
      </c>
      <c r="B131" s="193" t="s">
        <v>268</v>
      </c>
      <c r="C131" s="156">
        <v>100</v>
      </c>
      <c r="D131" s="332">
        <f>'Ведомственная 2019'!G364</f>
        <v>4131695.34</v>
      </c>
      <c r="E131" s="209"/>
      <c r="F131" s="215"/>
      <c r="G131" s="209"/>
    </row>
    <row r="132" spans="1:7" ht="18.75" customHeight="1">
      <c r="A132" s="142" t="s">
        <v>169</v>
      </c>
      <c r="B132" s="193" t="s">
        <v>268</v>
      </c>
      <c r="C132" s="156">
        <v>200</v>
      </c>
      <c r="D132" s="332">
        <f>'Ведомственная 2019'!G365</f>
        <v>253940.62</v>
      </c>
      <c r="E132" s="209"/>
      <c r="F132" s="215"/>
      <c r="G132" s="209"/>
    </row>
    <row r="133" spans="1:7" ht="30.75">
      <c r="A133" s="134" t="s">
        <v>548</v>
      </c>
      <c r="B133" s="144" t="s">
        <v>401</v>
      </c>
      <c r="C133" s="152"/>
      <c r="D133" s="329">
        <f>D134</f>
        <v>199244.4</v>
      </c>
      <c r="E133" s="209"/>
      <c r="F133" s="215"/>
      <c r="G133" s="209"/>
    </row>
    <row r="134" spans="1:7" ht="53.25" customHeight="1">
      <c r="A134" s="134" t="s">
        <v>549</v>
      </c>
      <c r="B134" s="139" t="s">
        <v>436</v>
      </c>
      <c r="C134" s="152"/>
      <c r="D134" s="329">
        <f>D135</f>
        <v>199244.4</v>
      </c>
      <c r="E134" s="209"/>
      <c r="F134" s="215"/>
      <c r="G134" s="209"/>
    </row>
    <row r="135" spans="1:7" ht="46.5">
      <c r="A135" s="134" t="s">
        <v>139</v>
      </c>
      <c r="B135" s="139" t="s">
        <v>442</v>
      </c>
      <c r="C135" s="152"/>
      <c r="D135" s="329">
        <f>D136+D138</f>
        <v>199244.4</v>
      </c>
      <c r="E135" s="209"/>
      <c r="F135" s="215"/>
      <c r="G135" s="209"/>
    </row>
    <row r="136" spans="1:7" ht="15">
      <c r="A136" s="142" t="s">
        <v>328</v>
      </c>
      <c r="B136" s="141" t="s">
        <v>329</v>
      </c>
      <c r="C136" s="151"/>
      <c r="D136" s="332">
        <f>D137</f>
        <v>114044.4</v>
      </c>
      <c r="E136" s="209"/>
      <c r="F136" s="215"/>
      <c r="G136" s="209"/>
    </row>
    <row r="137" spans="1:7" ht="18.75" customHeight="1">
      <c r="A137" s="142" t="s">
        <v>169</v>
      </c>
      <c r="B137" s="141" t="s">
        <v>329</v>
      </c>
      <c r="C137" s="151">
        <v>200</v>
      </c>
      <c r="D137" s="332">
        <f>'Ведомственная 2019'!G72</f>
        <v>114044.4</v>
      </c>
      <c r="E137" s="209"/>
      <c r="F137" s="215"/>
      <c r="G137" s="209"/>
    </row>
    <row r="138" spans="1:7" ht="15">
      <c r="A138" s="142" t="s">
        <v>140</v>
      </c>
      <c r="B138" s="141" t="s">
        <v>141</v>
      </c>
      <c r="C138" s="151"/>
      <c r="D138" s="332">
        <f>D139</f>
        <v>85200</v>
      </c>
      <c r="E138" s="209"/>
      <c r="F138" s="215"/>
      <c r="G138" s="209"/>
    </row>
    <row r="139" spans="1:7" ht="18.75" customHeight="1">
      <c r="A139" s="142" t="s">
        <v>169</v>
      </c>
      <c r="B139" s="141" t="s">
        <v>141</v>
      </c>
      <c r="C139" s="151">
        <v>200</v>
      </c>
      <c r="D139" s="332">
        <f>'Ведомственная 2019'!G74</f>
        <v>85200</v>
      </c>
      <c r="E139" s="209"/>
      <c r="F139" s="215"/>
      <c r="G139" s="209"/>
    </row>
    <row r="140" spans="1:7" ht="50.25" customHeight="1">
      <c r="A140" s="173" t="s">
        <v>621</v>
      </c>
      <c r="B140" s="144" t="s">
        <v>617</v>
      </c>
      <c r="C140" s="151"/>
      <c r="D140" s="329">
        <f>D141</f>
        <v>21711994.25</v>
      </c>
      <c r="E140" s="209"/>
      <c r="F140" s="215"/>
      <c r="G140" s="209"/>
    </row>
    <row r="141" spans="1:7" ht="69" customHeight="1">
      <c r="A141" s="173" t="s">
        <v>622</v>
      </c>
      <c r="B141" s="144" t="s">
        <v>618</v>
      </c>
      <c r="C141" s="151"/>
      <c r="D141" s="329">
        <f>D142+D151</f>
        <v>21711994.25</v>
      </c>
      <c r="E141" s="209"/>
      <c r="F141" s="215"/>
      <c r="G141" s="209"/>
    </row>
    <row r="142" spans="1:7" ht="48.75" customHeight="1">
      <c r="A142" s="173" t="s">
        <v>682</v>
      </c>
      <c r="B142" s="144" t="s">
        <v>681</v>
      </c>
      <c r="C142" s="151"/>
      <c r="D142" s="329">
        <f>D143+D145+D147+D149</f>
        <v>332003</v>
      </c>
      <c r="E142" s="209"/>
      <c r="F142" s="215"/>
      <c r="G142" s="209"/>
    </row>
    <row r="143" spans="1:7" ht="33" customHeight="1">
      <c r="A143" s="173" t="s">
        <v>683</v>
      </c>
      <c r="B143" s="144" t="s">
        <v>685</v>
      </c>
      <c r="C143" s="151"/>
      <c r="D143" s="329">
        <f>D144</f>
        <v>48652</v>
      </c>
      <c r="E143" s="209"/>
      <c r="F143" s="215"/>
      <c r="G143" s="209"/>
    </row>
    <row r="144" spans="1:7" ht="18" customHeight="1">
      <c r="A144" s="172" t="s">
        <v>169</v>
      </c>
      <c r="B144" s="161" t="s">
        <v>685</v>
      </c>
      <c r="C144" s="151">
        <v>200</v>
      </c>
      <c r="D144" s="332">
        <f>'Ведомственная 2019'!G170</f>
        <v>48652</v>
      </c>
      <c r="E144" s="209"/>
      <c r="F144" s="215"/>
      <c r="G144" s="209"/>
    </row>
    <row r="145" spans="1:7" ht="33" customHeight="1">
      <c r="A145" s="173" t="s">
        <v>684</v>
      </c>
      <c r="B145" s="144" t="s">
        <v>686</v>
      </c>
      <c r="C145" s="151"/>
      <c r="D145" s="329">
        <f>D146</f>
        <v>20851</v>
      </c>
      <c r="E145" s="209"/>
      <c r="F145" s="215"/>
      <c r="G145" s="209"/>
    </row>
    <row r="146" spans="1:7" ht="18" customHeight="1">
      <c r="A146" s="172" t="s">
        <v>169</v>
      </c>
      <c r="B146" s="161" t="s">
        <v>686</v>
      </c>
      <c r="C146" s="151">
        <v>200</v>
      </c>
      <c r="D146" s="332">
        <f>'Ведомственная 2019'!G172</f>
        <v>20851</v>
      </c>
      <c r="E146" s="209"/>
      <c r="F146" s="215"/>
      <c r="G146" s="209"/>
    </row>
    <row r="147" spans="1:7" ht="36" customHeight="1">
      <c r="A147" s="277" t="s">
        <v>690</v>
      </c>
      <c r="B147" s="144" t="s">
        <v>689</v>
      </c>
      <c r="C147" s="152"/>
      <c r="D147" s="329">
        <f>D148</f>
        <v>82500</v>
      </c>
      <c r="E147" s="209"/>
      <c r="F147" s="215"/>
      <c r="G147" s="209"/>
    </row>
    <row r="148" spans="1:7" ht="18" customHeight="1">
      <c r="A148" s="278" t="s">
        <v>169</v>
      </c>
      <c r="B148" s="161" t="s">
        <v>689</v>
      </c>
      <c r="C148" s="143">
        <v>200</v>
      </c>
      <c r="D148" s="332">
        <f>'Ведомственная 2019'!G79</f>
        <v>82500</v>
      </c>
      <c r="E148" s="209"/>
      <c r="F148" s="215"/>
      <c r="G148" s="209"/>
    </row>
    <row r="149" spans="1:7" ht="37.5" customHeight="1">
      <c r="A149" s="236" t="s">
        <v>740</v>
      </c>
      <c r="B149" s="144" t="s">
        <v>741</v>
      </c>
      <c r="C149" s="175"/>
      <c r="D149" s="329">
        <f>D150</f>
        <v>180000</v>
      </c>
      <c r="E149" s="209"/>
      <c r="F149" s="215"/>
      <c r="G149" s="209"/>
    </row>
    <row r="150" spans="1:7" ht="18" customHeight="1">
      <c r="A150" s="149" t="s">
        <v>302</v>
      </c>
      <c r="B150" s="161" t="s">
        <v>741</v>
      </c>
      <c r="C150" s="174" t="s">
        <v>486</v>
      </c>
      <c r="D150" s="332">
        <f>'Ведомственная 2019'!G174</f>
        <v>180000</v>
      </c>
      <c r="E150" s="209"/>
      <c r="F150" s="215"/>
      <c r="G150" s="209"/>
    </row>
    <row r="151" spans="1:7" ht="36" customHeight="1">
      <c r="A151" s="173" t="s">
        <v>619</v>
      </c>
      <c r="B151" s="144" t="s">
        <v>620</v>
      </c>
      <c r="C151" s="151"/>
      <c r="D151" s="329">
        <f>D152+D154+D156</f>
        <v>21379991.25</v>
      </c>
      <c r="E151" s="209"/>
      <c r="F151" s="215"/>
      <c r="G151" s="209"/>
    </row>
    <row r="152" spans="1:7" ht="36" customHeight="1">
      <c r="A152" s="173" t="s">
        <v>738</v>
      </c>
      <c r="B152" s="144" t="s">
        <v>737</v>
      </c>
      <c r="C152" s="151"/>
      <c r="D152" s="329">
        <f>D153</f>
        <v>18111260</v>
      </c>
      <c r="E152" s="209"/>
      <c r="F152" s="215"/>
      <c r="G152" s="209"/>
    </row>
    <row r="153" spans="1:7" ht="21" customHeight="1">
      <c r="A153" s="148" t="s">
        <v>611</v>
      </c>
      <c r="B153" s="161" t="s">
        <v>737</v>
      </c>
      <c r="C153" s="151">
        <v>400</v>
      </c>
      <c r="D153" s="332">
        <f>'Ведомственная 2019'!G181</f>
        <v>18111260</v>
      </c>
      <c r="E153" s="209"/>
      <c r="F153" s="215"/>
      <c r="G153" s="209"/>
    </row>
    <row r="154" spans="1:7" ht="36" customHeight="1">
      <c r="A154" s="173" t="s">
        <v>713</v>
      </c>
      <c r="B154" s="144" t="s">
        <v>712</v>
      </c>
      <c r="C154" s="151"/>
      <c r="D154" s="329">
        <f>D155</f>
        <v>2708223.95</v>
      </c>
      <c r="E154" s="209"/>
      <c r="F154" s="215"/>
      <c r="G154" s="209"/>
    </row>
    <row r="155" spans="1:7" ht="21" customHeight="1">
      <c r="A155" s="148" t="s">
        <v>611</v>
      </c>
      <c r="B155" s="161" t="s">
        <v>712</v>
      </c>
      <c r="C155" s="151">
        <v>400</v>
      </c>
      <c r="D155" s="332">
        <f>'Ведомственная 2019'!G183</f>
        <v>2708223.95</v>
      </c>
      <c r="E155" s="209"/>
      <c r="F155" s="215"/>
      <c r="G155" s="209"/>
    </row>
    <row r="156" spans="1:7" ht="33" customHeight="1">
      <c r="A156" s="173" t="s">
        <v>688</v>
      </c>
      <c r="B156" s="139" t="s">
        <v>687</v>
      </c>
      <c r="C156" s="151"/>
      <c r="D156" s="329">
        <f>D157</f>
        <v>560507.3</v>
      </c>
      <c r="E156" s="209"/>
      <c r="F156" s="215"/>
      <c r="G156" s="209"/>
    </row>
    <row r="157" spans="1:7" ht="18.75" customHeight="1">
      <c r="A157" s="172" t="s">
        <v>169</v>
      </c>
      <c r="B157" s="141" t="s">
        <v>687</v>
      </c>
      <c r="C157" s="151">
        <v>200</v>
      </c>
      <c r="D157" s="332">
        <f>'Ведомственная 2019'!G185</f>
        <v>560507.3</v>
      </c>
      <c r="E157" s="209"/>
      <c r="F157" s="215"/>
      <c r="G157" s="209"/>
    </row>
    <row r="158" spans="1:7" ht="46.5">
      <c r="A158" s="199" t="s">
        <v>598</v>
      </c>
      <c r="B158" s="144" t="s">
        <v>411</v>
      </c>
      <c r="C158" s="152"/>
      <c r="D158" s="337">
        <f>D159+D167+D174</f>
        <v>3476293.98</v>
      </c>
      <c r="E158" s="209"/>
      <c r="F158" s="342"/>
      <c r="G158" s="209"/>
    </row>
    <row r="159" spans="1:7" ht="62.25">
      <c r="A159" s="134" t="s">
        <v>569</v>
      </c>
      <c r="B159" s="153" t="s">
        <v>424</v>
      </c>
      <c r="C159" s="152"/>
      <c r="D159" s="337">
        <f>D160+D164</f>
        <v>144400</v>
      </c>
      <c r="E159" s="209"/>
      <c r="F159" s="215"/>
      <c r="G159" s="209"/>
    </row>
    <row r="160" spans="1:7" ht="30.75">
      <c r="A160" s="150" t="s">
        <v>216</v>
      </c>
      <c r="B160" s="153" t="s">
        <v>458</v>
      </c>
      <c r="C160" s="152"/>
      <c r="D160" s="337">
        <f>D161</f>
        <v>93000</v>
      </c>
      <c r="E160" s="209"/>
      <c r="F160" s="215"/>
      <c r="G160" s="209"/>
    </row>
    <row r="161" spans="1:7" ht="15">
      <c r="A161" s="142" t="s">
        <v>19</v>
      </c>
      <c r="B161" s="155" t="s">
        <v>217</v>
      </c>
      <c r="C161" s="151"/>
      <c r="D161" s="341">
        <f>D162+D163</f>
        <v>93000</v>
      </c>
      <c r="E161" s="209"/>
      <c r="F161" s="215"/>
      <c r="G161" s="209"/>
    </row>
    <row r="162" spans="1:7" ht="18.75" customHeight="1">
      <c r="A162" s="142" t="s">
        <v>169</v>
      </c>
      <c r="B162" s="155" t="s">
        <v>217</v>
      </c>
      <c r="C162" s="156">
        <v>200</v>
      </c>
      <c r="D162" s="332">
        <f>'Ведомственная 2019'!G205</f>
        <v>49000</v>
      </c>
      <c r="E162" s="209"/>
      <c r="F162" s="215"/>
      <c r="G162" s="209"/>
    </row>
    <row r="163" spans="1:7" ht="15">
      <c r="A163" s="142" t="s">
        <v>303</v>
      </c>
      <c r="B163" s="155" t="s">
        <v>217</v>
      </c>
      <c r="C163" s="143">
        <v>300</v>
      </c>
      <c r="D163" s="332">
        <f>'Ведомственная 2019'!G206</f>
        <v>44000</v>
      </c>
      <c r="E163" s="209"/>
      <c r="F163" s="215"/>
      <c r="G163" s="209"/>
    </row>
    <row r="164" spans="1:7" ht="46.5">
      <c r="A164" s="150" t="s">
        <v>364</v>
      </c>
      <c r="B164" s="153" t="s">
        <v>459</v>
      </c>
      <c r="C164" s="143"/>
      <c r="D164" s="329">
        <f>D165</f>
        <v>51400</v>
      </c>
      <c r="E164" s="209"/>
      <c r="F164" s="215"/>
      <c r="G164" s="209"/>
    </row>
    <row r="165" spans="1:7" ht="15">
      <c r="A165" s="142" t="s">
        <v>19</v>
      </c>
      <c r="B165" s="155" t="s">
        <v>218</v>
      </c>
      <c r="C165" s="143"/>
      <c r="D165" s="332">
        <f>D166</f>
        <v>51400</v>
      </c>
      <c r="E165" s="209"/>
      <c r="F165" s="215"/>
      <c r="G165" s="209"/>
    </row>
    <row r="166" spans="1:7" ht="18.75" customHeight="1">
      <c r="A166" s="142" t="s">
        <v>169</v>
      </c>
      <c r="B166" s="155" t="s">
        <v>218</v>
      </c>
      <c r="C166" s="143">
        <v>200</v>
      </c>
      <c r="D166" s="332">
        <f>'Ведомственная 2019'!G209</f>
        <v>51400</v>
      </c>
      <c r="E166" s="209"/>
      <c r="F166" s="215"/>
      <c r="G166" s="209"/>
    </row>
    <row r="167" spans="1:7" ht="78">
      <c r="A167" s="134" t="s">
        <v>582</v>
      </c>
      <c r="B167" s="139" t="s">
        <v>414</v>
      </c>
      <c r="C167" s="152"/>
      <c r="D167" s="337">
        <f>D168+D171</f>
        <v>244900</v>
      </c>
      <c r="E167" s="209"/>
      <c r="F167" s="215"/>
      <c r="G167" s="209"/>
    </row>
    <row r="168" spans="1:7" ht="46.5">
      <c r="A168" s="150" t="s">
        <v>365</v>
      </c>
      <c r="B168" s="139" t="s">
        <v>472</v>
      </c>
      <c r="C168" s="152"/>
      <c r="D168" s="337">
        <f>D169</f>
        <v>234900</v>
      </c>
      <c r="E168" s="209"/>
      <c r="F168" s="215"/>
      <c r="G168" s="209"/>
    </row>
    <row r="169" spans="1:7" ht="46.5">
      <c r="A169" s="142" t="s">
        <v>281</v>
      </c>
      <c r="B169" s="141" t="s">
        <v>240</v>
      </c>
      <c r="C169" s="151"/>
      <c r="D169" s="341">
        <f>D170</f>
        <v>234900</v>
      </c>
      <c r="E169" s="209"/>
      <c r="F169" s="215"/>
      <c r="G169" s="209"/>
    </row>
    <row r="170" spans="1:7" ht="18.75" customHeight="1">
      <c r="A170" s="142" t="s">
        <v>169</v>
      </c>
      <c r="B170" s="141" t="s">
        <v>240</v>
      </c>
      <c r="C170" s="156">
        <v>200</v>
      </c>
      <c r="D170" s="332">
        <f>'Ведомственная 2019'!G262</f>
        <v>234900</v>
      </c>
      <c r="E170" s="209"/>
      <c r="F170" s="215"/>
      <c r="G170" s="209"/>
    </row>
    <row r="171" spans="1:7" ht="30.75">
      <c r="A171" s="150" t="s">
        <v>372</v>
      </c>
      <c r="B171" s="139" t="s">
        <v>473</v>
      </c>
      <c r="C171" s="156"/>
      <c r="D171" s="329">
        <f>D172</f>
        <v>10000</v>
      </c>
      <c r="E171" s="209"/>
      <c r="F171" s="215"/>
      <c r="G171" s="209"/>
    </row>
    <row r="172" spans="1:7" ht="46.5">
      <c r="A172" s="142" t="s">
        <v>281</v>
      </c>
      <c r="B172" s="141" t="s">
        <v>371</v>
      </c>
      <c r="C172" s="156"/>
      <c r="D172" s="332">
        <f>D173</f>
        <v>10000</v>
      </c>
      <c r="E172" s="209"/>
      <c r="F172" s="215"/>
      <c r="G172" s="209"/>
    </row>
    <row r="173" spans="1:7" ht="18.75" customHeight="1">
      <c r="A173" s="142" t="s">
        <v>169</v>
      </c>
      <c r="B173" s="141" t="s">
        <v>371</v>
      </c>
      <c r="C173" s="156">
        <v>200</v>
      </c>
      <c r="D173" s="332">
        <f>'Ведомственная 2019'!G265</f>
        <v>10000</v>
      </c>
      <c r="E173" s="209"/>
      <c r="F173" s="215"/>
      <c r="G173" s="209"/>
    </row>
    <row r="174" spans="1:7" ht="62.25">
      <c r="A174" s="199" t="s">
        <v>570</v>
      </c>
      <c r="B174" s="139" t="s">
        <v>423</v>
      </c>
      <c r="C174" s="152"/>
      <c r="D174" s="337">
        <f>D175</f>
        <v>3086993.98</v>
      </c>
      <c r="E174" s="209"/>
      <c r="F174" s="215"/>
      <c r="G174" s="209"/>
    </row>
    <row r="175" spans="1:7" ht="30.75">
      <c r="A175" s="134" t="s">
        <v>219</v>
      </c>
      <c r="B175" s="139" t="s">
        <v>460</v>
      </c>
      <c r="C175" s="152"/>
      <c r="D175" s="337">
        <f>D176+D181+D178+D184</f>
        <v>3086993.98</v>
      </c>
      <c r="E175" s="209"/>
      <c r="F175" s="215"/>
      <c r="G175" s="209"/>
    </row>
    <row r="176" spans="1:7" ht="18.75" customHeight="1">
      <c r="A176" s="134" t="s">
        <v>176</v>
      </c>
      <c r="B176" s="139" t="s">
        <v>232</v>
      </c>
      <c r="C176" s="146"/>
      <c r="D176" s="329">
        <f>D177</f>
        <v>2116565.98</v>
      </c>
      <c r="E176" s="209"/>
      <c r="F176" s="215"/>
      <c r="G176" s="209"/>
    </row>
    <row r="177" spans="1:7" ht="30.75">
      <c r="A177" s="142" t="s">
        <v>51</v>
      </c>
      <c r="B177" s="141" t="s">
        <v>232</v>
      </c>
      <c r="C177" s="143">
        <v>600</v>
      </c>
      <c r="D177" s="332">
        <f>'Ведомственная 2019'!G371</f>
        <v>2116565.98</v>
      </c>
      <c r="E177" s="209"/>
      <c r="F177" s="215"/>
      <c r="G177" s="209"/>
    </row>
    <row r="178" spans="1:7" ht="15">
      <c r="A178" s="173" t="s">
        <v>692</v>
      </c>
      <c r="B178" s="139" t="s">
        <v>693</v>
      </c>
      <c r="C178" s="143"/>
      <c r="D178" s="329">
        <f>D179+D180</f>
        <v>336955</v>
      </c>
      <c r="E178" s="209"/>
      <c r="F178" s="215"/>
      <c r="G178" s="209"/>
    </row>
    <row r="179" spans="1:7" ht="15">
      <c r="A179" s="142" t="s">
        <v>303</v>
      </c>
      <c r="B179" s="141" t="s">
        <v>693</v>
      </c>
      <c r="C179" s="156">
        <v>300</v>
      </c>
      <c r="D179" s="332">
        <f>'Ведомственная 2019'!G215</f>
        <v>187716</v>
      </c>
      <c r="E179" s="209"/>
      <c r="F179" s="215"/>
      <c r="G179" s="209"/>
    </row>
    <row r="180" spans="1:7" ht="30.75">
      <c r="A180" s="142" t="s">
        <v>51</v>
      </c>
      <c r="B180" s="141" t="s">
        <v>693</v>
      </c>
      <c r="C180" s="151">
        <v>600</v>
      </c>
      <c r="D180" s="332">
        <f>'Ведомственная 2019'!G373</f>
        <v>149239</v>
      </c>
      <c r="E180" s="209"/>
      <c r="F180" s="215"/>
      <c r="G180" s="209"/>
    </row>
    <row r="181" spans="1:7" ht="15">
      <c r="A181" s="134" t="s">
        <v>220</v>
      </c>
      <c r="B181" s="139" t="s">
        <v>222</v>
      </c>
      <c r="C181" s="224"/>
      <c r="D181" s="329">
        <f>D182+D183</f>
        <v>603473</v>
      </c>
      <c r="E181" s="209"/>
      <c r="F181" s="215"/>
      <c r="G181" s="209"/>
    </row>
    <row r="182" spans="1:7" ht="15">
      <c r="A182" s="142" t="s">
        <v>303</v>
      </c>
      <c r="B182" s="141" t="s">
        <v>222</v>
      </c>
      <c r="C182" s="156">
        <v>300</v>
      </c>
      <c r="D182" s="332">
        <f>'Ведомственная 2019'!G217</f>
        <v>336192</v>
      </c>
      <c r="E182" s="209"/>
      <c r="F182" s="215"/>
      <c r="G182" s="209"/>
    </row>
    <row r="183" spans="1:7" ht="30.75">
      <c r="A183" s="142" t="s">
        <v>51</v>
      </c>
      <c r="B183" s="141" t="s">
        <v>222</v>
      </c>
      <c r="C183" s="151">
        <v>600</v>
      </c>
      <c r="D183" s="332">
        <f>'Ведомственная 2019'!G375</f>
        <v>267281</v>
      </c>
      <c r="E183" s="209"/>
      <c r="F183" s="215"/>
      <c r="G183" s="209"/>
    </row>
    <row r="184" spans="1:7" ht="16.5" customHeight="1">
      <c r="A184" s="134" t="s">
        <v>235</v>
      </c>
      <c r="B184" s="136" t="s">
        <v>221</v>
      </c>
      <c r="C184" s="152"/>
      <c r="D184" s="329">
        <f>D185</f>
        <v>30000</v>
      </c>
      <c r="E184" s="209"/>
      <c r="F184" s="215"/>
      <c r="G184" s="209"/>
    </row>
    <row r="185" spans="1:7" ht="16.5" customHeight="1">
      <c r="A185" s="142" t="s">
        <v>169</v>
      </c>
      <c r="B185" s="133" t="s">
        <v>221</v>
      </c>
      <c r="C185" s="177">
        <v>200</v>
      </c>
      <c r="D185" s="332">
        <f>'Ведомственная 2019'!G213</f>
        <v>30000</v>
      </c>
      <c r="E185" s="209"/>
      <c r="F185" s="215"/>
      <c r="G185" s="209"/>
    </row>
    <row r="186" spans="1:7" ht="30.75">
      <c r="A186" s="134" t="s">
        <v>550</v>
      </c>
      <c r="B186" s="167" t="s">
        <v>402</v>
      </c>
      <c r="C186" s="154"/>
      <c r="D186" s="329">
        <f>D187</f>
        <v>44950</v>
      </c>
      <c r="E186" s="225"/>
      <c r="F186" s="215"/>
      <c r="G186" s="209"/>
    </row>
    <row r="187" spans="1:7" ht="46.5">
      <c r="A187" s="134" t="s">
        <v>551</v>
      </c>
      <c r="B187" s="153" t="s">
        <v>435</v>
      </c>
      <c r="C187" s="154"/>
      <c r="D187" s="329">
        <f>D188</f>
        <v>44950</v>
      </c>
      <c r="E187" s="209"/>
      <c r="F187" s="215"/>
      <c r="G187" s="209"/>
    </row>
    <row r="188" spans="1:7" ht="46.5">
      <c r="A188" s="145" t="s">
        <v>30</v>
      </c>
      <c r="B188" s="153" t="s">
        <v>443</v>
      </c>
      <c r="C188" s="154"/>
      <c r="D188" s="329">
        <f>D189</f>
        <v>44950</v>
      </c>
      <c r="E188" s="209"/>
      <c r="F188" s="215"/>
      <c r="G188" s="209"/>
    </row>
    <row r="189" spans="1:7" ht="15">
      <c r="A189" s="142" t="s">
        <v>204</v>
      </c>
      <c r="B189" s="155" t="s">
        <v>205</v>
      </c>
      <c r="C189" s="156"/>
      <c r="D189" s="332">
        <f>D190</f>
        <v>44950</v>
      </c>
      <c r="E189" s="209"/>
      <c r="F189" s="215"/>
      <c r="G189" s="209"/>
    </row>
    <row r="190" spans="1:7" ht="18.75" customHeight="1">
      <c r="A190" s="142" t="s">
        <v>169</v>
      </c>
      <c r="B190" s="155" t="s">
        <v>205</v>
      </c>
      <c r="C190" s="156">
        <v>200</v>
      </c>
      <c r="D190" s="332">
        <f>'Ведомственная 2019'!G84</f>
        <v>44950</v>
      </c>
      <c r="E190" s="209"/>
      <c r="F190" s="215"/>
      <c r="G190" s="209"/>
    </row>
    <row r="191" spans="1:7" ht="30.75">
      <c r="A191" s="196" t="s">
        <v>552</v>
      </c>
      <c r="B191" s="144" t="s">
        <v>403</v>
      </c>
      <c r="C191" s="152"/>
      <c r="D191" s="337">
        <f>D192</f>
        <v>289309</v>
      </c>
      <c r="E191" s="209"/>
      <c r="F191" s="215"/>
      <c r="G191" s="209"/>
    </row>
    <row r="192" spans="1:7" ht="62.25">
      <c r="A192" s="196" t="s">
        <v>599</v>
      </c>
      <c r="B192" s="139" t="s">
        <v>434</v>
      </c>
      <c r="C192" s="152"/>
      <c r="D192" s="337">
        <f>D193</f>
        <v>289309</v>
      </c>
      <c r="E192" s="209"/>
      <c r="F192" s="215"/>
      <c r="G192" s="209"/>
    </row>
    <row r="193" spans="1:7" ht="30.75">
      <c r="A193" s="150" t="s">
        <v>206</v>
      </c>
      <c r="B193" s="139" t="s">
        <v>444</v>
      </c>
      <c r="C193" s="152"/>
      <c r="D193" s="337">
        <f>D194</f>
        <v>289309</v>
      </c>
      <c r="E193" s="209"/>
      <c r="F193" s="215"/>
      <c r="G193" s="209"/>
    </row>
    <row r="194" spans="1:7" ht="15">
      <c r="A194" s="221" t="s">
        <v>2</v>
      </c>
      <c r="B194" s="155" t="s">
        <v>207</v>
      </c>
      <c r="C194" s="151"/>
      <c r="D194" s="341">
        <f>D195+D196</f>
        <v>289309</v>
      </c>
      <c r="E194" s="209"/>
      <c r="F194" s="215"/>
      <c r="G194" s="209"/>
    </row>
    <row r="195" spans="1:7" ht="46.5">
      <c r="A195" s="142" t="s">
        <v>50</v>
      </c>
      <c r="B195" s="155" t="s">
        <v>207</v>
      </c>
      <c r="C195" s="156">
        <v>100</v>
      </c>
      <c r="D195" s="332">
        <f>'Ведомственная 2019'!G89</f>
        <v>263053</v>
      </c>
      <c r="E195" s="209"/>
      <c r="F195" s="215"/>
      <c r="G195" s="209"/>
    </row>
    <row r="196" spans="1:7" ht="18.75" customHeight="1">
      <c r="A196" s="142" t="s">
        <v>169</v>
      </c>
      <c r="B196" s="155" t="s">
        <v>207</v>
      </c>
      <c r="C196" s="156">
        <v>200</v>
      </c>
      <c r="D196" s="332">
        <f>'Ведомственная 2019'!G90</f>
        <v>26256</v>
      </c>
      <c r="E196" s="209"/>
      <c r="F196" s="215"/>
      <c r="G196" s="209"/>
    </row>
    <row r="197" spans="1:7" ht="46.5">
      <c r="A197" s="134" t="s">
        <v>600</v>
      </c>
      <c r="B197" s="139" t="s">
        <v>408</v>
      </c>
      <c r="C197" s="152"/>
      <c r="D197" s="337">
        <f>D198+D204</f>
        <v>1900726.3900000001</v>
      </c>
      <c r="E197" s="209"/>
      <c r="F197" s="215"/>
      <c r="G197" s="209"/>
    </row>
    <row r="198" spans="1:7" ht="62.25">
      <c r="A198" s="134" t="s">
        <v>601</v>
      </c>
      <c r="B198" s="139" t="s">
        <v>429</v>
      </c>
      <c r="C198" s="152"/>
      <c r="D198" s="337">
        <f>D199</f>
        <v>1222541.6</v>
      </c>
      <c r="E198" s="209"/>
      <c r="F198" s="215"/>
      <c r="G198" s="209"/>
    </row>
    <row r="199" spans="1:7" ht="46.5">
      <c r="A199" s="150" t="s">
        <v>214</v>
      </c>
      <c r="B199" s="139" t="s">
        <v>448</v>
      </c>
      <c r="C199" s="152"/>
      <c r="D199" s="337">
        <f>D200+D202</f>
        <v>1222541.6</v>
      </c>
      <c r="E199" s="209"/>
      <c r="F199" s="215"/>
      <c r="G199" s="209"/>
    </row>
    <row r="200" spans="1:7" ht="30.75">
      <c r="A200" s="150" t="s">
        <v>609</v>
      </c>
      <c r="B200" s="139" t="s">
        <v>610</v>
      </c>
      <c r="C200" s="152"/>
      <c r="D200" s="337">
        <f>D201</f>
        <v>504055.5</v>
      </c>
      <c r="E200" s="209"/>
      <c r="F200" s="215"/>
      <c r="G200" s="209"/>
    </row>
    <row r="201" spans="1:7" ht="15">
      <c r="A201" s="148" t="s">
        <v>611</v>
      </c>
      <c r="B201" s="141" t="s">
        <v>610</v>
      </c>
      <c r="C201" s="151">
        <v>400</v>
      </c>
      <c r="D201" s="341">
        <f>'Ведомственная 2019'!G140</f>
        <v>504055.5</v>
      </c>
      <c r="E201" s="209"/>
      <c r="F201" s="215"/>
      <c r="G201" s="209"/>
    </row>
    <row r="202" spans="1:7" ht="30.75">
      <c r="A202" s="134" t="s">
        <v>11</v>
      </c>
      <c r="B202" s="153" t="s">
        <v>215</v>
      </c>
      <c r="C202" s="152"/>
      <c r="D202" s="337">
        <f>D203</f>
        <v>718486.1</v>
      </c>
      <c r="E202" s="209"/>
      <c r="F202" s="215"/>
      <c r="G202" s="209"/>
    </row>
    <row r="203" spans="1:7" ht="21" customHeight="1">
      <c r="A203" s="142" t="s">
        <v>169</v>
      </c>
      <c r="B203" s="155" t="s">
        <v>215</v>
      </c>
      <c r="C203" s="151">
        <v>200</v>
      </c>
      <c r="D203" s="332">
        <f>'Ведомственная 2019'!G142</f>
        <v>718486.1</v>
      </c>
      <c r="E203" s="209"/>
      <c r="F203" s="215"/>
      <c r="G203" s="209"/>
    </row>
    <row r="204" spans="1:7" ht="62.25">
      <c r="A204" s="134" t="s">
        <v>562</v>
      </c>
      <c r="B204" s="167" t="s">
        <v>428</v>
      </c>
      <c r="C204" s="151"/>
      <c r="D204" s="329">
        <f>D205</f>
        <v>678184.79</v>
      </c>
      <c r="E204" s="209"/>
      <c r="F204" s="215"/>
      <c r="G204" s="209"/>
    </row>
    <row r="205" spans="1:7" ht="30.75">
      <c r="A205" s="134" t="s">
        <v>143</v>
      </c>
      <c r="B205" s="139" t="s">
        <v>449</v>
      </c>
      <c r="C205" s="151"/>
      <c r="D205" s="329">
        <f>D206+D208</f>
        <v>678184.79</v>
      </c>
      <c r="E205" s="209"/>
      <c r="F205" s="215"/>
      <c r="G205" s="209"/>
    </row>
    <row r="206" spans="1:7" ht="30.75">
      <c r="A206" s="142" t="s">
        <v>144</v>
      </c>
      <c r="B206" s="155" t="s">
        <v>145</v>
      </c>
      <c r="C206" s="151"/>
      <c r="D206" s="332">
        <f>D207</f>
        <v>278184.79</v>
      </c>
      <c r="E206" s="209"/>
      <c r="F206" s="215"/>
      <c r="G206" s="209"/>
    </row>
    <row r="207" spans="1:7" ht="21.75" customHeight="1">
      <c r="A207" s="142" t="s">
        <v>169</v>
      </c>
      <c r="B207" s="155" t="s">
        <v>145</v>
      </c>
      <c r="C207" s="151">
        <v>200</v>
      </c>
      <c r="D207" s="332">
        <f>'Ведомственная 2019'!G146</f>
        <v>278184.79</v>
      </c>
      <c r="E207" s="209"/>
      <c r="F207" s="215"/>
      <c r="G207" s="209"/>
    </row>
    <row r="208" spans="1:7" ht="21.75" customHeight="1">
      <c r="A208" s="277" t="s">
        <v>613</v>
      </c>
      <c r="B208" s="153" t="s">
        <v>612</v>
      </c>
      <c r="C208" s="152"/>
      <c r="D208" s="329">
        <f>D209</f>
        <v>400000</v>
      </c>
      <c r="E208" s="209"/>
      <c r="F208" s="215"/>
      <c r="G208" s="209"/>
    </row>
    <row r="209" spans="1:7" ht="22.5" customHeight="1">
      <c r="A209" s="278" t="s">
        <v>169</v>
      </c>
      <c r="B209" s="155" t="s">
        <v>612</v>
      </c>
      <c r="C209" s="151">
        <v>200</v>
      </c>
      <c r="D209" s="332">
        <f>'Ведомственная 2019'!G148</f>
        <v>400000</v>
      </c>
      <c r="E209" s="209"/>
      <c r="F209" s="215"/>
      <c r="G209" s="209"/>
    </row>
    <row r="210" spans="1:7" ht="30.75">
      <c r="A210" s="196" t="s">
        <v>580</v>
      </c>
      <c r="B210" s="139" t="s">
        <v>406</v>
      </c>
      <c r="C210" s="152"/>
      <c r="D210" s="337">
        <f>D211</f>
        <v>237604.45</v>
      </c>
      <c r="E210" s="209"/>
      <c r="F210" s="215"/>
      <c r="G210" s="209"/>
    </row>
    <row r="211" spans="1:7" ht="46.5">
      <c r="A211" s="196" t="s">
        <v>581</v>
      </c>
      <c r="B211" s="139" t="s">
        <v>475</v>
      </c>
      <c r="C211" s="152"/>
      <c r="D211" s="337">
        <f>D212</f>
        <v>237604.45</v>
      </c>
      <c r="E211" s="209"/>
      <c r="F211" s="215"/>
      <c r="G211" s="209"/>
    </row>
    <row r="212" spans="1:7" ht="30.75">
      <c r="A212" s="196" t="s">
        <v>229</v>
      </c>
      <c r="B212" s="139" t="s">
        <v>478</v>
      </c>
      <c r="C212" s="152"/>
      <c r="D212" s="337">
        <f>D213</f>
        <v>237604.45</v>
      </c>
      <c r="E212" s="209"/>
      <c r="F212" s="215"/>
      <c r="G212" s="209"/>
    </row>
    <row r="213" spans="1:7" ht="30.75">
      <c r="A213" s="148" t="s">
        <v>330</v>
      </c>
      <c r="B213" s="155" t="s">
        <v>230</v>
      </c>
      <c r="C213" s="151"/>
      <c r="D213" s="341">
        <f>D214</f>
        <v>237604.45</v>
      </c>
      <c r="E213" s="209"/>
      <c r="F213" s="215"/>
      <c r="G213" s="209"/>
    </row>
    <row r="214" spans="1:7" ht="46.5">
      <c r="A214" s="142" t="s">
        <v>50</v>
      </c>
      <c r="B214" s="155" t="s">
        <v>230</v>
      </c>
      <c r="C214" s="156">
        <v>100</v>
      </c>
      <c r="D214" s="332">
        <f>'Ведомственная 2019'!G255</f>
        <v>237604.45</v>
      </c>
      <c r="E214" s="209"/>
      <c r="F214" s="215"/>
      <c r="G214" s="209"/>
    </row>
    <row r="215" spans="1:7" ht="46.5">
      <c r="A215" s="199" t="s">
        <v>554</v>
      </c>
      <c r="B215" s="139" t="s">
        <v>405</v>
      </c>
      <c r="C215" s="152"/>
      <c r="D215" s="337">
        <f>D216+D220</f>
        <v>242724</v>
      </c>
      <c r="E215" s="209"/>
      <c r="F215" s="215"/>
      <c r="G215" s="209"/>
    </row>
    <row r="216" spans="1:7" ht="93">
      <c r="A216" s="134" t="s">
        <v>555</v>
      </c>
      <c r="B216" s="144" t="s">
        <v>476</v>
      </c>
      <c r="C216" s="135"/>
      <c r="D216" s="329">
        <f>D217</f>
        <v>29029</v>
      </c>
      <c r="E216" s="209"/>
      <c r="F216" s="215"/>
      <c r="G216" s="209"/>
    </row>
    <row r="217" spans="1:7" ht="30.75">
      <c r="A217" s="145" t="s">
        <v>370</v>
      </c>
      <c r="B217" s="139" t="s">
        <v>477</v>
      </c>
      <c r="C217" s="152"/>
      <c r="D217" s="329">
        <f>D218</f>
        <v>29029</v>
      </c>
      <c r="E217" s="209"/>
      <c r="F217" s="215"/>
      <c r="G217" s="209"/>
    </row>
    <row r="218" spans="1:7" ht="30.75">
      <c r="A218" s="142" t="s">
        <v>55</v>
      </c>
      <c r="B218" s="155" t="s">
        <v>369</v>
      </c>
      <c r="C218" s="162"/>
      <c r="D218" s="332">
        <f>D219</f>
        <v>29029</v>
      </c>
      <c r="E218" s="209"/>
      <c r="F218" s="215"/>
      <c r="G218" s="209"/>
    </row>
    <row r="219" spans="1:7" ht="20.25" customHeight="1">
      <c r="A219" s="142" t="s">
        <v>169</v>
      </c>
      <c r="B219" s="155" t="s">
        <v>369</v>
      </c>
      <c r="C219" s="156">
        <v>200</v>
      </c>
      <c r="D219" s="332">
        <f>'Ведомственная 2019'!G121</f>
        <v>29029</v>
      </c>
      <c r="E219" s="209"/>
      <c r="F219" s="215"/>
      <c r="G219" s="209"/>
    </row>
    <row r="220" spans="1:7" ht="20.25" customHeight="1">
      <c r="A220" s="134" t="s">
        <v>556</v>
      </c>
      <c r="B220" s="139" t="s">
        <v>432</v>
      </c>
      <c r="C220" s="156"/>
      <c r="D220" s="329">
        <f>D221</f>
        <v>213695</v>
      </c>
      <c r="E220" s="209"/>
      <c r="F220" s="215"/>
      <c r="G220" s="209"/>
    </row>
    <row r="221" spans="1:7" ht="18" customHeight="1">
      <c r="A221" s="150" t="s">
        <v>211</v>
      </c>
      <c r="B221" s="153" t="s">
        <v>445</v>
      </c>
      <c r="C221" s="156"/>
      <c r="D221" s="329">
        <f>D222</f>
        <v>213695</v>
      </c>
      <c r="E221" s="209"/>
      <c r="F221" s="215"/>
      <c r="G221" s="209"/>
    </row>
    <row r="222" spans="1:7" ht="30.75">
      <c r="A222" s="142" t="s">
        <v>55</v>
      </c>
      <c r="B222" s="155" t="s">
        <v>288</v>
      </c>
      <c r="C222" s="234"/>
      <c r="D222" s="332">
        <f>D223</f>
        <v>213695</v>
      </c>
      <c r="E222" s="209"/>
      <c r="F222" s="215"/>
      <c r="G222" s="209"/>
    </row>
    <row r="223" spans="1:7" ht="18.75" customHeight="1">
      <c r="A223" s="142" t="s">
        <v>169</v>
      </c>
      <c r="B223" s="155" t="s">
        <v>288</v>
      </c>
      <c r="C223" s="156">
        <v>200</v>
      </c>
      <c r="D223" s="332">
        <f>'Ведомственная 2019'!G125</f>
        <v>213695</v>
      </c>
      <c r="E223" s="209"/>
      <c r="F223" s="215"/>
      <c r="G223" s="209"/>
    </row>
    <row r="224" spans="1:7" ht="46.5">
      <c r="A224" s="199" t="s">
        <v>583</v>
      </c>
      <c r="B224" s="153" t="s">
        <v>395</v>
      </c>
      <c r="C224" s="235"/>
      <c r="D224" s="337">
        <f>D225+D232</f>
        <v>7697638.15</v>
      </c>
      <c r="E224" s="209"/>
      <c r="F224" s="215"/>
      <c r="G224" s="209"/>
    </row>
    <row r="225" spans="1:7" ht="51.75" customHeight="1">
      <c r="A225" s="196" t="s">
        <v>602</v>
      </c>
      <c r="B225" s="153" t="s">
        <v>413</v>
      </c>
      <c r="C225" s="235"/>
      <c r="D225" s="337">
        <f>D226+D229</f>
        <v>5191331</v>
      </c>
      <c r="E225" s="209"/>
      <c r="F225" s="215"/>
      <c r="G225" s="209"/>
    </row>
    <row r="226" spans="1:7" ht="30.75">
      <c r="A226" s="150" t="s">
        <v>253</v>
      </c>
      <c r="B226" s="153" t="s">
        <v>474</v>
      </c>
      <c r="C226" s="235"/>
      <c r="D226" s="337">
        <f>D227</f>
        <v>4731461</v>
      </c>
      <c r="E226" s="209"/>
      <c r="F226" s="215"/>
      <c r="G226" s="209"/>
    </row>
    <row r="227" spans="1:7" ht="30.75">
      <c r="A227" s="221" t="s">
        <v>236</v>
      </c>
      <c r="B227" s="155" t="s">
        <v>252</v>
      </c>
      <c r="C227" s="234"/>
      <c r="D227" s="341">
        <f>D228</f>
        <v>4731461</v>
      </c>
      <c r="E227" s="209"/>
      <c r="F227" s="215"/>
      <c r="G227" s="209"/>
    </row>
    <row r="228" spans="1:7" ht="15">
      <c r="A228" s="226" t="s">
        <v>302</v>
      </c>
      <c r="B228" s="155" t="s">
        <v>252</v>
      </c>
      <c r="C228" s="156">
        <v>500</v>
      </c>
      <c r="D228" s="332">
        <f>'Ведомственная 2019'!G306</f>
        <v>4731461</v>
      </c>
      <c r="E228" s="209"/>
      <c r="F228" s="215"/>
      <c r="G228" s="209"/>
    </row>
    <row r="229" spans="1:7" ht="54.75" customHeight="1">
      <c r="A229" s="280" t="s">
        <v>624</v>
      </c>
      <c r="B229" s="139" t="s">
        <v>625</v>
      </c>
      <c r="C229" s="146"/>
      <c r="D229" s="329">
        <f>D230</f>
        <v>459870</v>
      </c>
      <c r="E229" s="209"/>
      <c r="F229" s="215"/>
      <c r="G229" s="209"/>
    </row>
    <row r="230" spans="1:7" ht="39" customHeight="1">
      <c r="A230" s="139" t="s">
        <v>626</v>
      </c>
      <c r="B230" s="139" t="s">
        <v>627</v>
      </c>
      <c r="C230" s="146"/>
      <c r="D230" s="329">
        <f>D231</f>
        <v>459870</v>
      </c>
      <c r="E230" s="209"/>
      <c r="F230" s="215"/>
      <c r="G230" s="209"/>
    </row>
    <row r="231" spans="1:7" ht="18" customHeight="1">
      <c r="A231" s="141" t="s">
        <v>302</v>
      </c>
      <c r="B231" s="141" t="s">
        <v>627</v>
      </c>
      <c r="C231" s="143">
        <v>500</v>
      </c>
      <c r="D231" s="332">
        <f>'Ведомственная 2019'!G312</f>
        <v>459870</v>
      </c>
      <c r="E231" s="209"/>
      <c r="F231" s="215"/>
      <c r="G231" s="209"/>
    </row>
    <row r="232" spans="1:7" ht="62.25">
      <c r="A232" s="199" t="s">
        <v>543</v>
      </c>
      <c r="B232" s="153" t="s">
        <v>396</v>
      </c>
      <c r="C232" s="235"/>
      <c r="D232" s="337">
        <f>D233</f>
        <v>2506307.15</v>
      </c>
      <c r="E232" s="209"/>
      <c r="F232" s="215"/>
      <c r="G232" s="209"/>
    </row>
    <row r="233" spans="1:7" ht="30.75">
      <c r="A233" s="150" t="s">
        <v>366</v>
      </c>
      <c r="B233" s="153" t="s">
        <v>397</v>
      </c>
      <c r="C233" s="235"/>
      <c r="D233" s="337">
        <f>D234</f>
        <v>2506307.15</v>
      </c>
      <c r="E233" s="209"/>
      <c r="F233" s="215"/>
      <c r="G233" s="209"/>
    </row>
    <row r="234" spans="1:7" ht="15.75" customHeight="1">
      <c r="A234" s="227" t="s">
        <v>188</v>
      </c>
      <c r="B234" s="155" t="s">
        <v>244</v>
      </c>
      <c r="C234" s="234"/>
      <c r="D234" s="341">
        <f>D235+D236</f>
        <v>2506307.15</v>
      </c>
      <c r="E234" s="209"/>
      <c r="F234" s="215"/>
      <c r="G234" s="209"/>
    </row>
    <row r="235" spans="1:7" ht="46.5">
      <c r="A235" s="142" t="s">
        <v>50</v>
      </c>
      <c r="B235" s="155" t="s">
        <v>244</v>
      </c>
      <c r="C235" s="156">
        <v>100</v>
      </c>
      <c r="D235" s="332">
        <f>'Ведомственная 2019'!G273</f>
        <v>2228067.51</v>
      </c>
      <c r="E235" s="209"/>
      <c r="F235" s="215"/>
      <c r="G235" s="209"/>
    </row>
    <row r="236" spans="1:7" ht="18.75" customHeight="1">
      <c r="A236" s="142" t="s">
        <v>169</v>
      </c>
      <c r="B236" s="155" t="s">
        <v>244</v>
      </c>
      <c r="C236" s="156">
        <v>200</v>
      </c>
      <c r="D236" s="332">
        <f>'Ведомственная 2019'!G274</f>
        <v>278239.64</v>
      </c>
      <c r="E236" s="209"/>
      <c r="F236" s="215"/>
      <c r="G236" s="209"/>
    </row>
    <row r="237" spans="1:7" ht="33.75" customHeight="1">
      <c r="A237" s="176" t="s">
        <v>563</v>
      </c>
      <c r="B237" s="144" t="s">
        <v>488</v>
      </c>
      <c r="C237" s="175"/>
      <c r="D237" s="329">
        <f>D238</f>
        <v>3897678.3200000003</v>
      </c>
      <c r="E237" s="209"/>
      <c r="F237" s="215"/>
      <c r="G237" s="209"/>
    </row>
    <row r="238" spans="1:7" ht="52.5" customHeight="1">
      <c r="A238" s="176" t="s">
        <v>564</v>
      </c>
      <c r="B238" s="144" t="s">
        <v>489</v>
      </c>
      <c r="C238" s="175"/>
      <c r="D238" s="329">
        <f>D239</f>
        <v>3897678.3200000003</v>
      </c>
      <c r="E238" s="209"/>
      <c r="F238" s="215"/>
      <c r="G238" s="209"/>
    </row>
    <row r="239" spans="1:7" ht="18.75" customHeight="1">
      <c r="A239" s="138" t="s">
        <v>487</v>
      </c>
      <c r="B239" s="144" t="s">
        <v>490</v>
      </c>
      <c r="C239" s="175"/>
      <c r="D239" s="329">
        <f>D240+D242+D244</f>
        <v>3897678.3200000003</v>
      </c>
      <c r="E239" s="209"/>
      <c r="F239" s="215"/>
      <c r="G239" s="209"/>
    </row>
    <row r="240" spans="1:7" ht="18.75" customHeight="1">
      <c r="A240" s="139" t="s">
        <v>655</v>
      </c>
      <c r="B240" s="144" t="s">
        <v>654</v>
      </c>
      <c r="C240" s="175"/>
      <c r="D240" s="329">
        <f>D241</f>
        <v>3043644.1</v>
      </c>
      <c r="E240" s="209"/>
      <c r="F240" s="215"/>
      <c r="G240" s="209"/>
    </row>
    <row r="241" spans="1:7" ht="18.75" customHeight="1">
      <c r="A241" s="141" t="s">
        <v>302</v>
      </c>
      <c r="B241" s="161" t="s">
        <v>654</v>
      </c>
      <c r="C241" s="174" t="s">
        <v>486</v>
      </c>
      <c r="D241" s="332">
        <f>'Ведомственная 2019'!G190</f>
        <v>3043644.1</v>
      </c>
      <c r="E241" s="209"/>
      <c r="F241" s="215"/>
      <c r="G241" s="209"/>
    </row>
    <row r="242" spans="1:7" ht="18.75" customHeight="1">
      <c r="A242" s="138" t="s">
        <v>493</v>
      </c>
      <c r="B242" s="144" t="s">
        <v>691</v>
      </c>
      <c r="C242" s="174"/>
      <c r="D242" s="329">
        <f>D243</f>
        <v>354499</v>
      </c>
      <c r="E242" s="209"/>
      <c r="F242" s="215"/>
      <c r="G242" s="209"/>
    </row>
    <row r="243" spans="1:7" ht="18.75" customHeight="1">
      <c r="A243" s="141" t="s">
        <v>302</v>
      </c>
      <c r="B243" s="161" t="s">
        <v>691</v>
      </c>
      <c r="C243" s="174" t="s">
        <v>486</v>
      </c>
      <c r="D243" s="332">
        <f>'Ведомственная 2019'!G192</f>
        <v>354499</v>
      </c>
      <c r="E243" s="209"/>
      <c r="F243" s="215"/>
      <c r="G243" s="209"/>
    </row>
    <row r="244" spans="1:7" ht="18.75" customHeight="1">
      <c r="A244" s="139" t="s">
        <v>493</v>
      </c>
      <c r="B244" s="144" t="s">
        <v>537</v>
      </c>
      <c r="C244" s="174"/>
      <c r="D244" s="329">
        <f>D245</f>
        <v>499535.22</v>
      </c>
      <c r="E244" s="209"/>
      <c r="F244" s="215"/>
      <c r="G244" s="209"/>
    </row>
    <row r="245" spans="1:7" ht="18.75" customHeight="1">
      <c r="A245" s="149" t="s">
        <v>302</v>
      </c>
      <c r="B245" s="161" t="s">
        <v>537</v>
      </c>
      <c r="C245" s="174" t="s">
        <v>486</v>
      </c>
      <c r="D245" s="332">
        <f>'Ведомственная 2019'!G194</f>
        <v>499535.22</v>
      </c>
      <c r="E245" s="209"/>
      <c r="F245" s="215"/>
      <c r="G245" s="209"/>
    </row>
    <row r="246" spans="1:7" ht="30.75">
      <c r="A246" s="196" t="s">
        <v>557</v>
      </c>
      <c r="B246" s="153" t="s">
        <v>407</v>
      </c>
      <c r="C246" s="235"/>
      <c r="D246" s="337">
        <f>D247+D251</f>
        <v>333830.93</v>
      </c>
      <c r="E246" s="209"/>
      <c r="F246" s="215"/>
      <c r="G246" s="209"/>
    </row>
    <row r="247" spans="1:7" ht="46.5">
      <c r="A247" s="134" t="s">
        <v>558</v>
      </c>
      <c r="B247" s="153" t="s">
        <v>431</v>
      </c>
      <c r="C247" s="235"/>
      <c r="D247" s="337">
        <f>D248</f>
        <v>33945.93</v>
      </c>
      <c r="E247" s="209"/>
      <c r="F247" s="215"/>
      <c r="G247" s="209"/>
    </row>
    <row r="248" spans="1:7" ht="35.25" customHeight="1">
      <c r="A248" s="150" t="s">
        <v>367</v>
      </c>
      <c r="B248" s="153" t="s">
        <v>446</v>
      </c>
      <c r="C248" s="235"/>
      <c r="D248" s="337">
        <f>D249</f>
        <v>33945.93</v>
      </c>
      <c r="E248" s="209"/>
      <c r="F248" s="215"/>
      <c r="G248" s="209"/>
    </row>
    <row r="249" spans="1:7" ht="15">
      <c r="A249" s="142" t="s">
        <v>177</v>
      </c>
      <c r="B249" s="193" t="s">
        <v>254</v>
      </c>
      <c r="C249" s="234"/>
      <c r="D249" s="341">
        <f>D250</f>
        <v>33945.93</v>
      </c>
      <c r="E249" s="209"/>
      <c r="F249" s="215"/>
      <c r="G249" s="209"/>
    </row>
    <row r="250" spans="1:7" ht="30.75">
      <c r="A250" s="142" t="s">
        <v>51</v>
      </c>
      <c r="B250" s="193" t="s">
        <v>254</v>
      </c>
      <c r="C250" s="156">
        <v>600</v>
      </c>
      <c r="D250" s="332">
        <f>'Ведомственная 2019'!G320</f>
        <v>33945.93</v>
      </c>
      <c r="E250" s="209"/>
      <c r="F250" s="215"/>
      <c r="G250" s="209"/>
    </row>
    <row r="251" spans="1:7" ht="46.5">
      <c r="A251" s="196" t="s">
        <v>603</v>
      </c>
      <c r="B251" s="153" t="s">
        <v>430</v>
      </c>
      <c r="C251" s="235"/>
      <c r="D251" s="337">
        <f>D252</f>
        <v>299885</v>
      </c>
      <c r="E251" s="209"/>
      <c r="F251" s="215"/>
      <c r="G251" s="209"/>
    </row>
    <row r="252" spans="1:7" ht="46.5">
      <c r="A252" s="196" t="s">
        <v>212</v>
      </c>
      <c r="B252" s="153" t="s">
        <v>447</v>
      </c>
      <c r="C252" s="235"/>
      <c r="D252" s="337">
        <f>D253+D255</f>
        <v>299885</v>
      </c>
      <c r="E252" s="209"/>
      <c r="F252" s="215"/>
      <c r="G252" s="209"/>
    </row>
    <row r="253" spans="1:7" ht="15">
      <c r="A253" s="221" t="s">
        <v>3</v>
      </c>
      <c r="B253" s="155" t="s">
        <v>213</v>
      </c>
      <c r="C253" s="234"/>
      <c r="D253" s="341">
        <f>D254</f>
        <v>296000</v>
      </c>
      <c r="E253" s="209"/>
      <c r="F253" s="215"/>
      <c r="G253" s="209"/>
    </row>
    <row r="254" spans="1:7" ht="46.5">
      <c r="A254" s="142" t="s">
        <v>50</v>
      </c>
      <c r="B254" s="155" t="s">
        <v>213</v>
      </c>
      <c r="C254" s="156">
        <v>100</v>
      </c>
      <c r="D254" s="332">
        <f>'Ведомственная 2019'!G132</f>
        <v>296000</v>
      </c>
      <c r="E254" s="209"/>
      <c r="F254" s="215"/>
      <c r="G254" s="209"/>
    </row>
    <row r="255" spans="1:7" ht="18.75" customHeight="1">
      <c r="A255" s="280" t="s">
        <v>188</v>
      </c>
      <c r="B255" s="139" t="s">
        <v>533</v>
      </c>
      <c r="C255" s="143"/>
      <c r="D255" s="329">
        <f>D256</f>
        <v>3885</v>
      </c>
      <c r="E255" s="209"/>
      <c r="F255" s="215"/>
      <c r="G255" s="209"/>
    </row>
    <row r="256" spans="1:7" ht="48.75" customHeight="1">
      <c r="A256" s="142" t="s">
        <v>50</v>
      </c>
      <c r="B256" s="141" t="s">
        <v>533</v>
      </c>
      <c r="C256" s="143">
        <v>100</v>
      </c>
      <c r="D256" s="332">
        <f>'Ведомственная 2019'!G134</f>
        <v>3885</v>
      </c>
      <c r="E256" s="209"/>
      <c r="F256" s="215"/>
      <c r="G256" s="209"/>
    </row>
    <row r="257" spans="1:7" ht="30.75">
      <c r="A257" s="134" t="s">
        <v>539</v>
      </c>
      <c r="B257" s="139" t="s">
        <v>409</v>
      </c>
      <c r="C257" s="152"/>
      <c r="D257" s="329">
        <f>D262+D258</f>
        <v>429151.19999999995</v>
      </c>
      <c r="E257" s="209"/>
      <c r="F257" s="215"/>
      <c r="G257" s="209"/>
    </row>
    <row r="258" spans="1:7" ht="33.75" customHeight="1">
      <c r="A258" s="134" t="s">
        <v>540</v>
      </c>
      <c r="B258" s="139" t="s">
        <v>427</v>
      </c>
      <c r="C258" s="152"/>
      <c r="D258" s="329">
        <f>D259</f>
        <v>277103.98</v>
      </c>
      <c r="E258" s="209"/>
      <c r="F258" s="215"/>
      <c r="G258" s="209"/>
    </row>
    <row r="259" spans="1:7" ht="30.75">
      <c r="A259" s="134" t="s">
        <v>21</v>
      </c>
      <c r="B259" s="139" t="s">
        <v>450</v>
      </c>
      <c r="C259" s="152"/>
      <c r="D259" s="329">
        <f>D260</f>
        <v>277103.98</v>
      </c>
      <c r="E259" s="209"/>
      <c r="F259" s="215"/>
      <c r="G259" s="209"/>
    </row>
    <row r="260" spans="1:7" ht="30.75">
      <c r="A260" s="142" t="s">
        <v>22</v>
      </c>
      <c r="B260" s="141" t="s">
        <v>23</v>
      </c>
      <c r="C260" s="151"/>
      <c r="D260" s="332">
        <f>D261</f>
        <v>277103.98</v>
      </c>
      <c r="E260" s="209"/>
      <c r="F260" s="215"/>
      <c r="G260" s="209"/>
    </row>
    <row r="261" spans="1:7" ht="18.75" customHeight="1">
      <c r="A261" s="142" t="s">
        <v>169</v>
      </c>
      <c r="B261" s="141" t="s">
        <v>23</v>
      </c>
      <c r="C261" s="151">
        <v>200</v>
      </c>
      <c r="D261" s="332">
        <f>'Ведомственная 2019'!G154</f>
        <v>277103.98</v>
      </c>
      <c r="E261" s="209"/>
      <c r="F261" s="215"/>
      <c r="G261" s="209"/>
    </row>
    <row r="262" spans="1:7" ht="46.5">
      <c r="A262" s="134" t="s">
        <v>541</v>
      </c>
      <c r="B262" s="139" t="s">
        <v>426</v>
      </c>
      <c r="C262" s="152"/>
      <c r="D262" s="329">
        <f>D263+D266+D269</f>
        <v>152047.22</v>
      </c>
      <c r="E262" s="209"/>
      <c r="F262" s="215"/>
      <c r="G262" s="209"/>
    </row>
    <row r="263" spans="1:7" ht="30.75">
      <c r="A263" s="134" t="s">
        <v>342</v>
      </c>
      <c r="B263" s="139" t="s">
        <v>451</v>
      </c>
      <c r="C263" s="152"/>
      <c r="D263" s="329">
        <f>D264</f>
        <v>97145.72</v>
      </c>
      <c r="E263" s="209"/>
      <c r="F263" s="215"/>
      <c r="G263" s="209"/>
    </row>
    <row r="264" spans="1:7" ht="30.75">
      <c r="A264" s="142" t="s">
        <v>22</v>
      </c>
      <c r="B264" s="141" t="s">
        <v>142</v>
      </c>
      <c r="C264" s="151"/>
      <c r="D264" s="332">
        <f>D265</f>
        <v>97145.72</v>
      </c>
      <c r="E264" s="209"/>
      <c r="F264" s="215"/>
      <c r="G264" s="209"/>
    </row>
    <row r="265" spans="1:7" ht="18.75" customHeight="1">
      <c r="A265" s="172" t="s">
        <v>169</v>
      </c>
      <c r="B265" s="141" t="s">
        <v>142</v>
      </c>
      <c r="C265" s="151">
        <v>200</v>
      </c>
      <c r="D265" s="332">
        <f>'Ведомственная 2019'!G158</f>
        <v>97145.72</v>
      </c>
      <c r="E265" s="209"/>
      <c r="F265" s="215"/>
      <c r="G265" s="209"/>
    </row>
    <row r="266" spans="1:7" ht="83.25" customHeight="1">
      <c r="A266" s="236" t="s">
        <v>383</v>
      </c>
      <c r="B266" s="139" t="s">
        <v>452</v>
      </c>
      <c r="C266" s="152"/>
      <c r="D266" s="329">
        <f>D267</f>
        <v>26901.5</v>
      </c>
      <c r="E266" s="209"/>
      <c r="F266" s="215"/>
      <c r="G266" s="209"/>
    </row>
    <row r="267" spans="1:7" ht="34.5" customHeight="1">
      <c r="A267" s="142" t="s">
        <v>22</v>
      </c>
      <c r="B267" s="141" t="s">
        <v>384</v>
      </c>
      <c r="C267" s="151"/>
      <c r="D267" s="332">
        <f>D268</f>
        <v>26901.5</v>
      </c>
      <c r="E267" s="209"/>
      <c r="F267" s="215"/>
      <c r="G267" s="209"/>
    </row>
    <row r="268" spans="1:7" ht="18.75" customHeight="1">
      <c r="A268" s="172" t="s">
        <v>169</v>
      </c>
      <c r="B268" s="141" t="s">
        <v>384</v>
      </c>
      <c r="C268" s="151">
        <v>200</v>
      </c>
      <c r="D268" s="332">
        <f>'Ведомственная 2019'!G161</f>
        <v>26901.5</v>
      </c>
      <c r="E268" s="209"/>
      <c r="F268" s="215"/>
      <c r="G268" s="209"/>
    </row>
    <row r="269" spans="1:7" ht="66" customHeight="1">
      <c r="A269" s="236" t="s">
        <v>534</v>
      </c>
      <c r="B269" s="139" t="s">
        <v>536</v>
      </c>
      <c r="C269" s="152"/>
      <c r="D269" s="329">
        <f>D270</f>
        <v>28000</v>
      </c>
      <c r="E269" s="209"/>
      <c r="F269" s="215"/>
      <c r="G269" s="209"/>
    </row>
    <row r="270" spans="1:7" ht="34.5" customHeight="1">
      <c r="A270" s="142" t="s">
        <v>22</v>
      </c>
      <c r="B270" s="141" t="s">
        <v>535</v>
      </c>
      <c r="C270" s="151"/>
      <c r="D270" s="332">
        <f>D271</f>
        <v>28000</v>
      </c>
      <c r="E270" s="209"/>
      <c r="F270" s="215"/>
      <c r="G270" s="209"/>
    </row>
    <row r="271" spans="1:7" ht="18.75" customHeight="1">
      <c r="A271" s="172" t="s">
        <v>169</v>
      </c>
      <c r="B271" s="141" t="s">
        <v>535</v>
      </c>
      <c r="C271" s="151">
        <v>200</v>
      </c>
      <c r="D271" s="332">
        <f>'Ведомственная 2019'!G164</f>
        <v>28000</v>
      </c>
      <c r="E271" s="209"/>
      <c r="F271" s="215"/>
      <c r="G271" s="209"/>
    </row>
    <row r="272" spans="1:7" ht="46.5">
      <c r="A272" s="277" t="s">
        <v>704</v>
      </c>
      <c r="B272" s="139" t="s">
        <v>391</v>
      </c>
      <c r="C272" s="156"/>
      <c r="D272" s="329">
        <f>D273</f>
        <v>498978.24</v>
      </c>
      <c r="E272" s="209"/>
      <c r="F272" s="215"/>
      <c r="G272" s="209"/>
    </row>
    <row r="273" spans="1:7" ht="78">
      <c r="A273" s="277" t="s">
        <v>705</v>
      </c>
      <c r="B273" s="139" t="s">
        <v>392</v>
      </c>
      <c r="C273" s="156"/>
      <c r="D273" s="329">
        <f>D274</f>
        <v>498978.24</v>
      </c>
      <c r="E273" s="209"/>
      <c r="F273" s="215"/>
      <c r="G273" s="209"/>
    </row>
    <row r="274" spans="1:7" ht="46.5">
      <c r="A274" s="277" t="s">
        <v>706</v>
      </c>
      <c r="B274" s="139" t="s">
        <v>467</v>
      </c>
      <c r="C274" s="156"/>
      <c r="D274" s="329">
        <f>D275+D277</f>
        <v>498978.24</v>
      </c>
      <c r="E274" s="209"/>
      <c r="F274" s="215"/>
      <c r="G274" s="209"/>
    </row>
    <row r="275" spans="1:7" ht="36" customHeight="1">
      <c r="A275" s="173" t="s">
        <v>707</v>
      </c>
      <c r="B275" s="144" t="s">
        <v>147</v>
      </c>
      <c r="C275" s="156"/>
      <c r="D275" s="329">
        <f>D276</f>
        <v>469412</v>
      </c>
      <c r="E275" s="209"/>
      <c r="F275" s="215"/>
      <c r="G275" s="209"/>
    </row>
    <row r="276" spans="1:7" ht="18.75" customHeight="1">
      <c r="A276" s="142" t="s">
        <v>169</v>
      </c>
      <c r="B276" s="161" t="s">
        <v>147</v>
      </c>
      <c r="C276" s="156">
        <v>200</v>
      </c>
      <c r="D276" s="332">
        <f>'Ведомственная 2019'!G230</f>
        <v>469412</v>
      </c>
      <c r="E276" s="209"/>
      <c r="F276" s="215"/>
      <c r="G276" s="209"/>
    </row>
    <row r="277" spans="1:7" ht="46.5">
      <c r="A277" s="134" t="s">
        <v>708</v>
      </c>
      <c r="B277" s="139" t="s">
        <v>237</v>
      </c>
      <c r="C277" s="135"/>
      <c r="D277" s="329">
        <f>D278</f>
        <v>29566.24</v>
      </c>
      <c r="E277" s="209"/>
      <c r="F277" s="215"/>
      <c r="G277" s="209"/>
    </row>
    <row r="278" spans="1:7" ht="46.5">
      <c r="A278" s="142" t="s">
        <v>50</v>
      </c>
      <c r="B278" s="141" t="s">
        <v>237</v>
      </c>
      <c r="C278" s="143">
        <v>100</v>
      </c>
      <c r="D278" s="332">
        <f>'Ведомственная 2019'!G33</f>
        <v>29566.24</v>
      </c>
      <c r="E278" s="209"/>
      <c r="F278" s="215"/>
      <c r="G278" s="209"/>
    </row>
    <row r="279" spans="1:7" ht="15">
      <c r="A279" s="196" t="s">
        <v>192</v>
      </c>
      <c r="B279" s="153" t="s">
        <v>385</v>
      </c>
      <c r="C279" s="235"/>
      <c r="D279" s="337">
        <f>D280</f>
        <v>1367826.83</v>
      </c>
      <c r="E279" s="209"/>
      <c r="F279" s="342"/>
      <c r="G279" s="220"/>
    </row>
    <row r="280" spans="1:7" ht="15">
      <c r="A280" s="196" t="s">
        <v>193</v>
      </c>
      <c r="B280" s="153" t="s">
        <v>386</v>
      </c>
      <c r="C280" s="235"/>
      <c r="D280" s="337">
        <f>D281</f>
        <v>1367826.83</v>
      </c>
      <c r="E280" s="209"/>
      <c r="F280" s="215"/>
      <c r="G280" s="209"/>
    </row>
    <row r="281" spans="1:7" ht="15">
      <c r="A281" s="142" t="s">
        <v>194</v>
      </c>
      <c r="B281" s="193" t="s">
        <v>189</v>
      </c>
      <c r="C281" s="234"/>
      <c r="D281" s="341">
        <f>D282</f>
        <v>1367826.83</v>
      </c>
      <c r="E281" s="209"/>
      <c r="F281" s="215"/>
      <c r="G281" s="209"/>
    </row>
    <row r="282" spans="1:7" ht="46.5">
      <c r="A282" s="142" t="s">
        <v>50</v>
      </c>
      <c r="B282" s="193" t="s">
        <v>189</v>
      </c>
      <c r="C282" s="156">
        <v>100</v>
      </c>
      <c r="D282" s="331">
        <f>'Ведомственная 2019'!G22</f>
        <v>1367826.83</v>
      </c>
      <c r="E282" s="209"/>
      <c r="F282" s="215"/>
      <c r="G282" s="209"/>
    </row>
    <row r="283" spans="1:7" ht="15">
      <c r="A283" s="199" t="s">
        <v>33</v>
      </c>
      <c r="B283" s="153" t="s">
        <v>389</v>
      </c>
      <c r="C283" s="235"/>
      <c r="D283" s="337">
        <f>D284</f>
        <v>13005001.72</v>
      </c>
      <c r="E283" s="209"/>
      <c r="F283" s="215"/>
      <c r="G283" s="209"/>
    </row>
    <row r="284" spans="1:7" ht="15">
      <c r="A284" s="199" t="s">
        <v>35</v>
      </c>
      <c r="B284" s="153" t="s">
        <v>390</v>
      </c>
      <c r="C284" s="235"/>
      <c r="D284" s="337">
        <f>D285</f>
        <v>13005001.72</v>
      </c>
      <c r="E284" s="209"/>
      <c r="F284" s="215"/>
      <c r="G284" s="209"/>
    </row>
    <row r="285" spans="1:7" ht="15">
      <c r="A285" s="227" t="s">
        <v>188</v>
      </c>
      <c r="B285" s="155" t="s">
        <v>7</v>
      </c>
      <c r="C285" s="156"/>
      <c r="D285" s="332">
        <f>D286+D287</f>
        <v>13005001.72</v>
      </c>
      <c r="E285" s="209"/>
      <c r="F285" s="215"/>
      <c r="G285" s="209"/>
    </row>
    <row r="286" spans="1:7" ht="46.5">
      <c r="A286" s="142" t="s">
        <v>50</v>
      </c>
      <c r="B286" s="155" t="s">
        <v>7</v>
      </c>
      <c r="C286" s="156">
        <v>100</v>
      </c>
      <c r="D286" s="332">
        <f>'Ведомственная 2019'!G27</f>
        <v>12376155.46</v>
      </c>
      <c r="E286" s="209"/>
      <c r="F286" s="215"/>
      <c r="G286" s="209"/>
    </row>
    <row r="287" spans="1:7" ht="18.75" customHeight="1">
      <c r="A287" s="142" t="s">
        <v>169</v>
      </c>
      <c r="B287" s="155" t="s">
        <v>7</v>
      </c>
      <c r="C287" s="156">
        <v>200</v>
      </c>
      <c r="D287" s="332">
        <f>'Ведомственная 2019'!G28</f>
        <v>628846.26</v>
      </c>
      <c r="E287" s="209"/>
      <c r="F287" s="215"/>
      <c r="G287" s="209"/>
    </row>
    <row r="288" spans="1:7" ht="30.75">
      <c r="A288" s="199" t="s">
        <v>186</v>
      </c>
      <c r="B288" s="153" t="s">
        <v>387</v>
      </c>
      <c r="C288" s="235"/>
      <c r="D288" s="337">
        <f>D289</f>
        <v>1190999.91</v>
      </c>
      <c r="E288" s="209"/>
      <c r="F288" s="215"/>
      <c r="G288" s="209"/>
    </row>
    <row r="289" spans="1:7" ht="15">
      <c r="A289" s="199" t="s">
        <v>187</v>
      </c>
      <c r="B289" s="153" t="s">
        <v>388</v>
      </c>
      <c r="C289" s="235"/>
      <c r="D289" s="337">
        <f>D290</f>
        <v>1190999.91</v>
      </c>
      <c r="E289" s="209"/>
      <c r="F289" s="215"/>
      <c r="G289" s="209"/>
    </row>
    <row r="290" spans="1:7" ht="15">
      <c r="A290" s="227" t="s">
        <v>188</v>
      </c>
      <c r="B290" s="193" t="s">
        <v>242</v>
      </c>
      <c r="C290" s="156"/>
      <c r="D290" s="332">
        <f>D291+D292</f>
        <v>1190999.91</v>
      </c>
      <c r="E290" s="209"/>
      <c r="F290" s="215"/>
      <c r="G290" s="209"/>
    </row>
    <row r="291" spans="1:7" ht="46.5">
      <c r="A291" s="142" t="s">
        <v>50</v>
      </c>
      <c r="B291" s="193" t="s">
        <v>242</v>
      </c>
      <c r="C291" s="156">
        <v>100</v>
      </c>
      <c r="D291" s="332">
        <f>'Ведомственная 2019'!G445</f>
        <v>1148642.89</v>
      </c>
      <c r="E291" s="209"/>
      <c r="F291" s="215"/>
      <c r="G291" s="209"/>
    </row>
    <row r="292" spans="1:7" ht="18.75" customHeight="1">
      <c r="A292" s="142" t="s">
        <v>169</v>
      </c>
      <c r="B292" s="193" t="s">
        <v>242</v>
      </c>
      <c r="C292" s="143">
        <v>200</v>
      </c>
      <c r="D292" s="332">
        <f>'Ведомственная 2019'!G446</f>
        <v>42357.02</v>
      </c>
      <c r="E292" s="209"/>
      <c r="F292" s="215"/>
      <c r="G292" s="209"/>
    </row>
    <row r="293" spans="1:7" ht="30.75">
      <c r="A293" s="134" t="s">
        <v>57</v>
      </c>
      <c r="B293" s="153" t="s">
        <v>404</v>
      </c>
      <c r="C293" s="235"/>
      <c r="D293" s="337">
        <f>D294</f>
        <v>321763.84</v>
      </c>
      <c r="E293" s="209"/>
      <c r="F293" s="215"/>
      <c r="G293" s="209"/>
    </row>
    <row r="294" spans="1:7" ht="15">
      <c r="A294" s="277" t="s">
        <v>538</v>
      </c>
      <c r="B294" s="153" t="s">
        <v>433</v>
      </c>
      <c r="C294" s="235"/>
      <c r="D294" s="337">
        <f>D295</f>
        <v>321763.84</v>
      </c>
      <c r="E294" s="209"/>
      <c r="F294" s="215"/>
      <c r="G294" s="209"/>
    </row>
    <row r="295" spans="1:7" ht="15">
      <c r="A295" s="173" t="s">
        <v>479</v>
      </c>
      <c r="B295" s="153" t="s">
        <v>208</v>
      </c>
      <c r="C295" s="235"/>
      <c r="D295" s="337">
        <f>D296+D297</f>
        <v>321763.84</v>
      </c>
      <c r="E295" s="209"/>
      <c r="F295" s="215"/>
      <c r="G295" s="209"/>
    </row>
    <row r="296" spans="1:7" ht="15">
      <c r="A296" s="142" t="s">
        <v>169</v>
      </c>
      <c r="B296" s="155" t="s">
        <v>208</v>
      </c>
      <c r="C296" s="143">
        <v>200</v>
      </c>
      <c r="D296" s="341">
        <f>'Ведомственная 2019'!G94</f>
        <v>6000</v>
      </c>
      <c r="E296" s="209"/>
      <c r="F296" s="215"/>
      <c r="G296" s="209"/>
    </row>
    <row r="297" spans="1:7" ht="15">
      <c r="A297" s="142" t="s">
        <v>285</v>
      </c>
      <c r="B297" s="155" t="s">
        <v>208</v>
      </c>
      <c r="C297" s="156">
        <v>800</v>
      </c>
      <c r="D297" s="332">
        <f>'Ведомственная 2019'!G95</f>
        <v>315763.84</v>
      </c>
      <c r="E297" s="209"/>
      <c r="F297" s="228"/>
      <c r="G297" s="209"/>
    </row>
    <row r="298" spans="1:7" ht="15">
      <c r="A298" s="134" t="s">
        <v>34</v>
      </c>
      <c r="B298" s="153" t="s">
        <v>393</v>
      </c>
      <c r="C298" s="235"/>
      <c r="D298" s="337">
        <f>D299</f>
        <v>14027690.169999998</v>
      </c>
      <c r="E298" s="209"/>
      <c r="F298" s="215"/>
      <c r="G298" s="209"/>
    </row>
    <row r="299" spans="1:7" ht="15">
      <c r="A299" s="134" t="s">
        <v>368</v>
      </c>
      <c r="B299" s="153" t="s">
        <v>394</v>
      </c>
      <c r="C299" s="235"/>
      <c r="D299" s="337">
        <f>D300+D302+D304+D306+D309+D313+D317+D319+D315</f>
        <v>14027690.169999998</v>
      </c>
      <c r="E299" s="209"/>
      <c r="F299" s="215"/>
      <c r="G299" s="209"/>
    </row>
    <row r="300" spans="1:7" ht="30.75">
      <c r="A300" s="134" t="s">
        <v>306</v>
      </c>
      <c r="B300" s="153" t="s">
        <v>190</v>
      </c>
      <c r="C300" s="200"/>
      <c r="D300" s="329">
        <f>D301</f>
        <v>291882.5</v>
      </c>
      <c r="E300" s="209"/>
      <c r="F300" s="215"/>
      <c r="G300" s="209"/>
    </row>
    <row r="301" spans="1:7" ht="46.5">
      <c r="A301" s="142" t="s">
        <v>50</v>
      </c>
      <c r="B301" s="155" t="s">
        <v>190</v>
      </c>
      <c r="C301" s="156">
        <v>100</v>
      </c>
      <c r="D301" s="332">
        <f>'Ведомственная 2019'!G37</f>
        <v>291882.5</v>
      </c>
      <c r="E301" s="209"/>
      <c r="F301" s="215"/>
      <c r="G301" s="209"/>
    </row>
    <row r="302" spans="1:7" ht="18" customHeight="1">
      <c r="A302" s="280" t="s">
        <v>188</v>
      </c>
      <c r="B302" s="139" t="s">
        <v>531</v>
      </c>
      <c r="C302" s="146"/>
      <c r="D302" s="329">
        <f>D303</f>
        <v>13994</v>
      </c>
      <c r="E302" s="209"/>
      <c r="F302" s="215"/>
      <c r="G302" s="209"/>
    </row>
    <row r="303" spans="1:7" ht="52.5" customHeight="1">
      <c r="A303" s="142" t="s">
        <v>50</v>
      </c>
      <c r="B303" s="141" t="s">
        <v>531</v>
      </c>
      <c r="C303" s="143">
        <v>100</v>
      </c>
      <c r="D303" s="332">
        <f>'Ведомственная 2019'!G39</f>
        <v>13994</v>
      </c>
      <c r="E303" s="209"/>
      <c r="F303" s="215"/>
      <c r="G303" s="209"/>
    </row>
    <row r="304" spans="1:7" ht="35.25" customHeight="1">
      <c r="A304" s="356" t="s">
        <v>720</v>
      </c>
      <c r="B304" s="322" t="s">
        <v>721</v>
      </c>
      <c r="C304" s="143"/>
      <c r="D304" s="329">
        <f>D305</f>
        <v>3240</v>
      </c>
      <c r="E304" s="209"/>
      <c r="F304" s="215"/>
      <c r="G304" s="209"/>
    </row>
    <row r="305" spans="1:7" ht="19.5" customHeight="1">
      <c r="A305" s="318" t="s">
        <v>169</v>
      </c>
      <c r="B305" s="319" t="s">
        <v>721</v>
      </c>
      <c r="C305" s="143">
        <v>200</v>
      </c>
      <c r="D305" s="332">
        <f>'Ведомственная 2019'!G44</f>
        <v>3240</v>
      </c>
      <c r="E305" s="209"/>
      <c r="F305" s="215"/>
      <c r="G305" s="209"/>
    </row>
    <row r="306" spans="1:7" ht="36" customHeight="1">
      <c r="A306" s="223" t="s">
        <v>608</v>
      </c>
      <c r="B306" s="139" t="s">
        <v>238</v>
      </c>
      <c r="C306" s="308"/>
      <c r="D306" s="329">
        <f>D307+D308</f>
        <v>2886632</v>
      </c>
      <c r="E306" s="209"/>
      <c r="F306" s="215"/>
      <c r="G306" s="209"/>
    </row>
    <row r="307" spans="1:7" ht="53.25" customHeight="1">
      <c r="A307" s="142" t="s">
        <v>50</v>
      </c>
      <c r="B307" s="141" t="s">
        <v>238</v>
      </c>
      <c r="C307" s="143">
        <v>100</v>
      </c>
      <c r="D307" s="332">
        <f>'Ведомственная 2019'!G99</f>
        <v>1048352</v>
      </c>
      <c r="E307" s="209"/>
      <c r="F307" s="215"/>
      <c r="G307" s="209"/>
    </row>
    <row r="308" spans="1:7" ht="18" customHeight="1">
      <c r="A308" s="142" t="s">
        <v>169</v>
      </c>
      <c r="B308" s="141" t="s">
        <v>238</v>
      </c>
      <c r="C308" s="143">
        <v>200</v>
      </c>
      <c r="D308" s="332">
        <f>'Ведомственная 2019'!G100</f>
        <v>1838280</v>
      </c>
      <c r="E308" s="209"/>
      <c r="F308" s="215"/>
      <c r="G308" s="209"/>
    </row>
    <row r="309" spans="1:7" ht="19.5" customHeight="1">
      <c r="A309" s="134" t="s">
        <v>176</v>
      </c>
      <c r="B309" s="139" t="s">
        <v>209</v>
      </c>
      <c r="C309" s="159"/>
      <c r="D309" s="329">
        <f>D310+D311+D312</f>
        <v>9852779.35</v>
      </c>
      <c r="E309" s="209"/>
      <c r="F309" s="215"/>
      <c r="G309" s="209"/>
    </row>
    <row r="310" spans="1:7" ht="51.75" customHeight="1">
      <c r="A310" s="142" t="s">
        <v>50</v>
      </c>
      <c r="B310" s="141" t="s">
        <v>209</v>
      </c>
      <c r="C310" s="160" t="s">
        <v>179</v>
      </c>
      <c r="D310" s="332">
        <f>'Ведомственная 2019'!G102</f>
        <v>6344146.53</v>
      </c>
      <c r="E310" s="209"/>
      <c r="F310" s="215"/>
      <c r="G310" s="209"/>
    </row>
    <row r="311" spans="1:7" ht="18" customHeight="1">
      <c r="A311" s="142" t="s">
        <v>169</v>
      </c>
      <c r="B311" s="141" t="s">
        <v>209</v>
      </c>
      <c r="C311" s="160" t="s">
        <v>180</v>
      </c>
      <c r="D311" s="332">
        <f>'Ведомственная 2019'!G103</f>
        <v>3447697.82</v>
      </c>
      <c r="E311" s="209"/>
      <c r="F311" s="215"/>
      <c r="G311" s="209"/>
    </row>
    <row r="312" spans="1:7" ht="18" customHeight="1">
      <c r="A312" s="142" t="s">
        <v>285</v>
      </c>
      <c r="B312" s="141" t="s">
        <v>209</v>
      </c>
      <c r="C312" s="160" t="s">
        <v>173</v>
      </c>
      <c r="D312" s="332">
        <f>'Ведомственная 2019'!G104</f>
        <v>60935</v>
      </c>
      <c r="E312" s="209"/>
      <c r="F312" s="215"/>
      <c r="G312" s="209"/>
    </row>
    <row r="313" spans="1:7" ht="18" customHeight="1">
      <c r="A313" s="145" t="s">
        <v>56</v>
      </c>
      <c r="B313" s="139" t="s">
        <v>210</v>
      </c>
      <c r="C313" s="135"/>
      <c r="D313" s="329">
        <f>D314</f>
        <v>125600</v>
      </c>
      <c r="E313" s="209"/>
      <c r="F313" s="215"/>
      <c r="G313" s="209"/>
    </row>
    <row r="314" spans="1:7" ht="18" customHeight="1">
      <c r="A314" s="142" t="s">
        <v>169</v>
      </c>
      <c r="B314" s="141" t="s">
        <v>210</v>
      </c>
      <c r="C314" s="143">
        <v>200</v>
      </c>
      <c r="D314" s="332">
        <f>'Ведомственная 2019'!G106+'Ведомственная 2019'!G451</f>
        <v>125600</v>
      </c>
      <c r="E314" s="209"/>
      <c r="F314" s="215"/>
      <c r="G314" s="209"/>
    </row>
    <row r="315" spans="1:7" ht="49.5" customHeight="1">
      <c r="A315" s="173" t="s">
        <v>615</v>
      </c>
      <c r="B315" s="144" t="s">
        <v>616</v>
      </c>
      <c r="C315" s="174"/>
      <c r="D315" s="329">
        <f>D316</f>
        <v>478120.37</v>
      </c>
      <c r="E315" s="209"/>
      <c r="F315" s="215"/>
      <c r="G315" s="209"/>
    </row>
    <row r="316" spans="1:7" ht="18" customHeight="1">
      <c r="A316" s="149" t="s">
        <v>302</v>
      </c>
      <c r="B316" s="161" t="s">
        <v>616</v>
      </c>
      <c r="C316" s="174" t="s">
        <v>486</v>
      </c>
      <c r="D316" s="332">
        <f>'Ведомственная 2019'!G198</f>
        <v>478120.37</v>
      </c>
      <c r="E316" s="209"/>
      <c r="F316" s="215"/>
      <c r="G316" s="209"/>
    </row>
    <row r="317" spans="1:7" ht="36.75" customHeight="1">
      <c r="A317" s="134" t="s">
        <v>604</v>
      </c>
      <c r="B317" s="139" t="s">
        <v>605</v>
      </c>
      <c r="C317" s="146"/>
      <c r="D317" s="329">
        <f>D318</f>
        <v>342441.95</v>
      </c>
      <c r="E317" s="209"/>
      <c r="F317" s="215"/>
      <c r="G317" s="209"/>
    </row>
    <row r="318" spans="1:7" ht="18" customHeight="1">
      <c r="A318" s="149" t="s">
        <v>302</v>
      </c>
      <c r="B318" s="141" t="s">
        <v>605</v>
      </c>
      <c r="C318" s="143">
        <v>500</v>
      </c>
      <c r="D318" s="332">
        <f>'Ведомственная 2019'!G108</f>
        <v>342441.95</v>
      </c>
      <c r="E318" s="209"/>
      <c r="F318" s="215"/>
      <c r="G318" s="209"/>
    </row>
    <row r="319" spans="1:7" ht="80.25" customHeight="1">
      <c r="A319" s="134" t="s">
        <v>607</v>
      </c>
      <c r="B319" s="139" t="s">
        <v>606</v>
      </c>
      <c r="C319" s="146"/>
      <c r="D319" s="329">
        <f>D320</f>
        <v>33000</v>
      </c>
      <c r="E319" s="209"/>
      <c r="F319" s="215"/>
      <c r="G319" s="209"/>
    </row>
    <row r="320" spans="1:7" ht="18" customHeight="1">
      <c r="A320" s="149" t="s">
        <v>302</v>
      </c>
      <c r="B320" s="141" t="s">
        <v>606</v>
      </c>
      <c r="C320" s="143">
        <v>500</v>
      </c>
      <c r="D320" s="332">
        <f>'Ведомственная 2019'!G223</f>
        <v>33000</v>
      </c>
      <c r="E320" s="209"/>
      <c r="F320" s="215"/>
      <c r="G320" s="209"/>
    </row>
    <row r="321" spans="1:7" ht="15">
      <c r="A321" s="134" t="s">
        <v>152</v>
      </c>
      <c r="B321" s="153" t="s">
        <v>398</v>
      </c>
      <c r="C321" s="235"/>
      <c r="D321" s="337">
        <f>D322</f>
        <v>209500</v>
      </c>
      <c r="E321" s="209"/>
      <c r="F321" s="215"/>
      <c r="G321" s="209"/>
    </row>
    <row r="322" spans="1:7" ht="15">
      <c r="A322" s="229" t="s">
        <v>6</v>
      </c>
      <c r="B322" s="153" t="s">
        <v>399</v>
      </c>
      <c r="C322" s="235"/>
      <c r="D322" s="337">
        <f>D323+D325</f>
        <v>209500</v>
      </c>
      <c r="E322" s="209"/>
      <c r="F322" s="215"/>
      <c r="G322" s="209"/>
    </row>
    <row r="323" spans="1:7" ht="15">
      <c r="A323" s="321" t="s">
        <v>722</v>
      </c>
      <c r="B323" s="322" t="s">
        <v>723</v>
      </c>
      <c r="C323" s="132"/>
      <c r="D323" s="337">
        <f>D324</f>
        <v>30000</v>
      </c>
      <c r="E323" s="209"/>
      <c r="F323" s="215"/>
      <c r="G323" s="209"/>
    </row>
    <row r="324" spans="1:7" ht="15">
      <c r="A324" s="314" t="s">
        <v>303</v>
      </c>
      <c r="B324" s="319" t="s">
        <v>723</v>
      </c>
      <c r="C324" s="143">
        <v>300</v>
      </c>
      <c r="D324" s="341">
        <f>'Ведомственная 2019'!G112</f>
        <v>30000</v>
      </c>
      <c r="E324" s="209"/>
      <c r="F324" s="215"/>
      <c r="G324" s="209"/>
    </row>
    <row r="325" spans="1:7" ht="15">
      <c r="A325" s="229" t="s">
        <v>6</v>
      </c>
      <c r="B325" s="153" t="s">
        <v>191</v>
      </c>
      <c r="C325" s="200"/>
      <c r="D325" s="329">
        <f>D326</f>
        <v>179500</v>
      </c>
      <c r="E325" s="209"/>
      <c r="F325" s="215"/>
      <c r="G325" s="209"/>
    </row>
    <row r="326" spans="1:7" ht="15">
      <c r="A326" s="314" t="s">
        <v>303</v>
      </c>
      <c r="B326" s="155" t="s">
        <v>191</v>
      </c>
      <c r="C326" s="156">
        <v>300</v>
      </c>
      <c r="D326" s="332">
        <f>'Ведомственная 2019'!G114</f>
        <v>179500</v>
      </c>
      <c r="E326" s="209"/>
      <c r="F326" s="215"/>
      <c r="G326" s="209"/>
    </row>
  </sheetData>
  <sheetProtection/>
  <autoFilter ref="B9:C326"/>
  <mergeCells count="3">
    <mergeCell ref="A5:D5"/>
    <mergeCell ref="A6:D6"/>
    <mergeCell ref="B2:D3"/>
  </mergeCells>
  <printOptions/>
  <pageMargins left="0.7086614173228347" right="0.7086614173228347" top="0.7480314960629921" bottom="0.7480314960629921" header="0.31496062992125984" footer="0.31496062992125984"/>
  <pageSetup horizontalDpi="600" verticalDpi="600" orientation="portrait" paperSize="9" scale="67"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2020-05-14T12:42:13Z</cp:lastPrinted>
  <dcterms:created xsi:type="dcterms:W3CDTF">2006-02-22T11:09:57Z</dcterms:created>
  <dcterms:modified xsi:type="dcterms:W3CDTF">2020-07-28T13:00:53Z</dcterms:modified>
  <cp:category/>
  <cp:version/>
  <cp:contentType/>
  <cp:contentStatus/>
</cp:coreProperties>
</file>